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955" windowHeight="9210" activeTab="0"/>
  </bookViews>
  <sheets>
    <sheet name="Skupno" sheetId="1" r:id="rId1"/>
  </sheets>
  <definedNames>
    <definedName name="D">NA()</definedName>
    <definedName name="Delfin">NA()</definedName>
    <definedName name="DPRVA">NA()</definedName>
    <definedName name="I_regata">#REF!</definedName>
    <definedName name="I_regata_1" localSheetId="0">'Skupno'!#REF!</definedName>
    <definedName name="I_regata_1">#REF!</definedName>
    <definedName name="I_regata_2">#REF!</definedName>
    <definedName name="II_regata">#REF!</definedName>
    <definedName name="II_regata_1" localSheetId="0">'Skupno'!#REF!</definedName>
    <definedName name="II_regata_1">#REF!</definedName>
    <definedName name="II_regata_2">#REF!</definedName>
    <definedName name="III_regata">#REF!</definedName>
    <definedName name="III_regata_1" localSheetId="0">'Skupno'!#REF!</definedName>
    <definedName name="III_regata_1">#REF!</definedName>
    <definedName name="III_regata_2">#REF!</definedName>
    <definedName name="IREGATA">#REF!</definedName>
    <definedName name="Jv">NA()</definedName>
    <definedName name="OPEN1_1" localSheetId="0">'Skupno'!$B$15:$N$18</definedName>
    <definedName name="OPEN1_1">#REF!</definedName>
    <definedName name="OPEN1_2">#REF!</definedName>
    <definedName name="OPEN2_1" localSheetId="0">'Skupno'!$B$19:$N$21</definedName>
    <definedName name="OPEN2_1">#REF!</definedName>
    <definedName name="OPEN2_2">#REF!</definedName>
    <definedName name="OPEN3_1" localSheetId="0">'Skupno'!$B$22:$N$22</definedName>
    <definedName name="OPEN3_1">#REF!</definedName>
    <definedName name="OPEN3_2">#REF!</definedName>
    <definedName name="OPEN4">NA()</definedName>
    <definedName name="OPEN4_1" localSheetId="0">'Skupno'!#REF!</definedName>
    <definedName name="OPEN4_1">#REF!</definedName>
    <definedName name="OPEN4_2">#REF!</definedName>
    <definedName name="OPEN5">NA()</definedName>
    <definedName name="OPEN5_1" localSheetId="0">'Skupno'!#REF!</definedName>
    <definedName name="OPEN5_1">#REF!</definedName>
    <definedName name="OPEN5_2">#REF!</definedName>
    <definedName name="ORC1">NA()</definedName>
    <definedName name="ORC1_1" localSheetId="0">'Skupno'!#REF!</definedName>
    <definedName name="ORC1_1">#REF!</definedName>
    <definedName name="ORC1_2">#REF!</definedName>
    <definedName name="ORC2">NA()</definedName>
    <definedName name="ORC2_1" localSheetId="0">'Skupno'!#REF!</definedName>
    <definedName name="ORC2_1">#REF!</definedName>
    <definedName name="ORC2_2">#REF!</definedName>
    <definedName name="ORCSORT">NA()</definedName>
    <definedName name="ORCSORT_1" localSheetId="0">'Skupno'!#REF!</definedName>
    <definedName name="ORCSORT_1">#REF!</definedName>
    <definedName name="ORCSORT_2">#REF!</definedName>
    <definedName name="ORCSORT2">NA()</definedName>
    <definedName name="ORCSORT2_1" localSheetId="0">'Skupno'!#REF!</definedName>
    <definedName name="ORCSORT2_1">#REF!</definedName>
    <definedName name="ORCSORT2_2">#REF!</definedName>
    <definedName name="ORCSVI">#REF!</definedName>
    <definedName name="PRINOPEN_1" localSheetId="0">'Skupno'!$A$1:$N$22</definedName>
    <definedName name="PRINOPEN_1">#REF!</definedName>
    <definedName name="PRINOPEN_2">#REF!</definedName>
    <definedName name="PRINTOPEN_1" localSheetId="0">'Skupno'!$A$12:$N$22</definedName>
    <definedName name="PRINTOPEN_1">#REF!</definedName>
    <definedName name="PRINTOPEN_2">#REF!</definedName>
    <definedName name="PRINTORC">NA()</definedName>
    <definedName name="PRINTORC_1" localSheetId="0">'Skupno'!#REF!</definedName>
    <definedName name="PRINTORC_1">#REF!</definedName>
    <definedName name="PRINTORC_2">#REF!</definedName>
    <definedName name="REGATAI">#REF!</definedName>
    <definedName name="REGATAII">#REF!</definedName>
    <definedName name="REGATAIII">#REF!</definedName>
    <definedName name="slika">#REF!</definedName>
    <definedName name="START_I">#REF!</definedName>
    <definedName name="START_I_1" localSheetId="0">'Skupno'!#REF!</definedName>
    <definedName name="START_I_1">#REF!</definedName>
    <definedName name="START_I_2">#REF!</definedName>
    <definedName name="START_II">#REF!</definedName>
    <definedName name="START_II_1" localSheetId="0">'Skupno'!#REF!</definedName>
    <definedName name="START_II_1">#REF!</definedName>
    <definedName name="START_II_2">#REF!</definedName>
    <definedName name="START_III">#REF!</definedName>
    <definedName name="START_III_1" localSheetId="0">'Skupno'!#REF!</definedName>
    <definedName name="START_III_1">#REF!</definedName>
    <definedName name="START_III_2">#REF!</definedName>
    <definedName name="SVIORC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<sst xmlns="http://schemas.openxmlformats.org/spreadsheetml/2006/main" count="150" uniqueCount="96">
  <si>
    <t>JK Odisej</t>
  </si>
  <si>
    <t>RUTA</t>
  </si>
  <si>
    <t xml:space="preserve">START </t>
  </si>
  <si>
    <t>DATUM</t>
  </si>
  <si>
    <t>1.</t>
  </si>
  <si>
    <t>2.</t>
  </si>
  <si>
    <t>3.</t>
  </si>
  <si>
    <t>4.</t>
  </si>
  <si>
    <t>5.</t>
  </si>
  <si>
    <t>6.</t>
  </si>
  <si>
    <t>KLUB</t>
  </si>
  <si>
    <t>GPH</t>
  </si>
  <si>
    <t>TIP</t>
  </si>
  <si>
    <t>GR.</t>
  </si>
  <si>
    <t xml:space="preserve">Kompe </t>
  </si>
  <si>
    <t>Ukupno 1+2</t>
  </si>
  <si>
    <t>Ukupno 1-3</t>
  </si>
  <si>
    <t>Ukupno 1-4</t>
  </si>
  <si>
    <t>Ukupno 1-5</t>
  </si>
  <si>
    <t>Ukupno 1-6</t>
  </si>
  <si>
    <t>s/Nm</t>
  </si>
  <si>
    <t>CILJ 1</t>
  </si>
  <si>
    <t>Jed. Vr.</t>
  </si>
  <si>
    <t>Kom. Vr.</t>
  </si>
  <si>
    <t>CILJ 2</t>
  </si>
  <si>
    <t>CILJ 3</t>
  </si>
  <si>
    <t>CILJ 4</t>
  </si>
  <si>
    <t>CILJ 5</t>
  </si>
  <si>
    <t>CILJ 6</t>
  </si>
  <si>
    <t>Perzej</t>
  </si>
  <si>
    <t>JK ODISEJ</t>
  </si>
  <si>
    <t>Boštjan Podobnik</t>
  </si>
  <si>
    <t>Bavaria 32</t>
  </si>
  <si>
    <t>Cameleon</t>
  </si>
  <si>
    <t>Andromeda</t>
  </si>
  <si>
    <t>Matjaž Zaletel</t>
  </si>
  <si>
    <t>Herkul</t>
  </si>
  <si>
    <t>Elvis Štemberger</t>
  </si>
  <si>
    <t>Luka Renko</t>
  </si>
  <si>
    <t>Diadem</t>
  </si>
  <si>
    <t>Lupus</t>
  </si>
  <si>
    <t>Boris Smirnov</t>
  </si>
  <si>
    <t>Oktant</t>
  </si>
  <si>
    <t>Taurus</t>
  </si>
  <si>
    <t>Stane Hrvat</t>
  </si>
  <si>
    <t>Aquarius</t>
  </si>
  <si>
    <t>Mirko Ivančič</t>
  </si>
  <si>
    <t>Orion</t>
  </si>
  <si>
    <t>Lira</t>
  </si>
  <si>
    <t>dns</t>
  </si>
  <si>
    <t>Maia</t>
  </si>
  <si>
    <t>Marjan Pohl</t>
  </si>
  <si>
    <t>Black Magic</t>
  </si>
  <si>
    <t>Srečko  Škrlec</t>
  </si>
  <si>
    <t>Elan 33</t>
  </si>
  <si>
    <t>Norma</t>
  </si>
  <si>
    <t>Lado Brence</t>
  </si>
  <si>
    <t>Milan Grad</t>
  </si>
  <si>
    <t>Atlas</t>
  </si>
  <si>
    <t>Janko Lah</t>
  </si>
  <si>
    <t>Uroš Lokošek</t>
  </si>
  <si>
    <t>Marcel Švab</t>
  </si>
  <si>
    <t>Bisage - Bisage</t>
  </si>
  <si>
    <t>Bisage - Sali</t>
  </si>
  <si>
    <t>dnf</t>
  </si>
  <si>
    <t>St.-Krava-Cilj</t>
  </si>
  <si>
    <t>St.-Krava-Mrton.-Cilj</t>
  </si>
  <si>
    <t>St.-Krava-Mrtovnjakj</t>
  </si>
  <si>
    <t>7.</t>
  </si>
  <si>
    <t>Temešnjak-Sabušica</t>
  </si>
  <si>
    <t>Sabušica-Sabušica</t>
  </si>
  <si>
    <t>19. MONOTIP REGATA ZA PREHODNI POKAL JK ODISEJ 2010</t>
  </si>
  <si>
    <t>Red</t>
  </si>
  <si>
    <t>IME JADRNICE</t>
  </si>
  <si>
    <t xml:space="preserve">ŠT. ŠT. </t>
  </si>
  <si>
    <t>SKIPER</t>
  </si>
  <si>
    <t>1.JADRANJE</t>
  </si>
  <si>
    <t>2.JADRANJE</t>
  </si>
  <si>
    <t>3.JADRANJE</t>
  </si>
  <si>
    <t>DOLŽINA</t>
  </si>
  <si>
    <t>4.JADRANJE</t>
  </si>
  <si>
    <t>5.JADRANJE</t>
  </si>
  <si>
    <t>6.JADRANJE</t>
  </si>
  <si>
    <t>7.JADRANJE</t>
  </si>
  <si>
    <t>Skupaj</t>
  </si>
  <si>
    <t>Točk
1-7</t>
  </si>
  <si>
    <t>Točk.R1</t>
  </si>
  <si>
    <t>Točk.R2</t>
  </si>
  <si>
    <t>Točk.R3</t>
  </si>
  <si>
    <t>Točk.R4</t>
  </si>
  <si>
    <t>Točk.R5</t>
  </si>
  <si>
    <t>Točk.R6</t>
  </si>
  <si>
    <t>Točk.R7</t>
  </si>
  <si>
    <t>Opom</t>
  </si>
  <si>
    <t>Aleksander Valenčič</t>
  </si>
  <si>
    <t>O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</si>
</sst>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00"/>
    <numFmt numFmtId="173" formatCode="0.0"/>
    <numFmt numFmtId="174" formatCode="0.0&quot; Nm&quot;"/>
    <numFmt numFmtId="175" formatCode="hh:mm"/>
    <numFmt numFmtId="176" formatCode="dd/mm/yyyy"/>
    <numFmt numFmtId="177" formatCode="hh:mm:ss"/>
    <numFmt numFmtId="178" formatCode="mmm/yyyy"/>
  </numFmts>
  <fonts count="55">
    <font>
      <sz val="10"/>
      <name val="Arial"/>
      <family val="2"/>
    </font>
    <font>
      <sz val="10"/>
      <name val="Times New Roman CE"/>
      <family val="1"/>
    </font>
    <font>
      <sz val="12"/>
      <name val="Arial CE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8"/>
      <name val="Lucida Sans Unicode"/>
      <family val="2"/>
    </font>
    <font>
      <b/>
      <sz val="14"/>
      <name val="Arial Narrow"/>
      <family val="2"/>
    </font>
    <font>
      <sz val="12"/>
      <name val="Arial Narrow"/>
      <family val="2"/>
    </font>
    <font>
      <b/>
      <sz val="28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i/>
      <sz val="11"/>
      <name val="Arial Narrow"/>
      <family val="2"/>
    </font>
    <font>
      <b/>
      <sz val="12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4"/>
      <name val="Arial Narrow"/>
      <family val="2"/>
    </font>
    <font>
      <sz val="9"/>
      <name val="Arial Narrow"/>
      <family val="2"/>
    </font>
    <font>
      <b/>
      <sz val="12"/>
      <name val="Lucida Sans Unicode"/>
      <family val="2"/>
    </font>
    <font>
      <b/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/>
      <right style="double"/>
      <top style="hair"/>
      <bottom style="hair"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double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double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double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double">
        <color indexed="8"/>
      </right>
      <top>
        <color indexed="63"/>
      </top>
      <bottom style="thin"/>
    </border>
    <border>
      <left style="double"/>
      <right style="double"/>
      <top style="hair"/>
      <bottom style="thin"/>
    </border>
    <border>
      <left style="double">
        <color indexed="8"/>
      </left>
      <right style="double"/>
      <top style="thin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4" fillId="0" borderId="0" xfId="55" applyFont="1" applyFill="1">
      <alignment/>
      <protection/>
    </xf>
    <xf numFmtId="0" fontId="5" fillId="0" borderId="0" xfId="55" applyFont="1" applyFill="1" applyAlignment="1">
      <alignment horizontal="left"/>
      <protection/>
    </xf>
    <xf numFmtId="0" fontId="6" fillId="0" borderId="0" xfId="55" applyFont="1" applyFill="1" applyAlignment="1">
      <alignment horizontal="left"/>
      <protection/>
    </xf>
    <xf numFmtId="0" fontId="4" fillId="0" borderId="0" xfId="55" applyFont="1" applyFill="1" applyAlignment="1">
      <alignment horizontal="left"/>
      <protection/>
    </xf>
    <xf numFmtId="172" fontId="4" fillId="0" borderId="0" xfId="55" applyNumberFormat="1" applyFont="1" applyFill="1" applyAlignment="1">
      <alignment horizontal="left"/>
      <protection/>
    </xf>
    <xf numFmtId="173" fontId="4" fillId="0" borderId="0" xfId="55" applyNumberFormat="1" applyFont="1" applyFill="1" applyAlignment="1">
      <alignment horizontal="left"/>
      <protection/>
    </xf>
    <xf numFmtId="0" fontId="7" fillId="0" borderId="0" xfId="55" applyFont="1" applyFill="1">
      <alignment/>
      <protection/>
    </xf>
    <xf numFmtId="0" fontId="7" fillId="0" borderId="0" xfId="55" applyFont="1" applyFill="1" applyAlignment="1">
      <alignment horizontal="right"/>
      <protection/>
    </xf>
    <xf numFmtId="0" fontId="8" fillId="0" borderId="0" xfId="55" applyFont="1" applyFill="1" applyAlignment="1">
      <alignment horizontal="left"/>
      <protection/>
    </xf>
    <xf numFmtId="0" fontId="4" fillId="0" borderId="0" xfId="55" applyFont="1" applyFill="1" applyAlignment="1">
      <alignment horizontal="center"/>
      <protection/>
    </xf>
    <xf numFmtId="172" fontId="4" fillId="0" borderId="0" xfId="55" applyNumberFormat="1" applyFont="1" applyFill="1" applyAlignment="1">
      <alignment horizontal="center"/>
      <protection/>
    </xf>
    <xf numFmtId="173" fontId="4" fillId="0" borderId="0" xfId="55" applyNumberFormat="1" applyFont="1" applyFill="1" applyAlignment="1">
      <alignment horizontal="center"/>
      <protection/>
    </xf>
    <xf numFmtId="0" fontId="9" fillId="0" borderId="0" xfId="55" applyFont="1" applyFill="1">
      <alignment/>
      <protection/>
    </xf>
    <xf numFmtId="0" fontId="9" fillId="0" borderId="0" xfId="55" applyFont="1" applyFill="1" applyAlignment="1">
      <alignment horizontal="center"/>
      <protection/>
    </xf>
    <xf numFmtId="172" fontId="9" fillId="0" borderId="0" xfId="55" applyNumberFormat="1" applyFont="1" applyFill="1" applyAlignment="1">
      <alignment horizontal="center"/>
      <protection/>
    </xf>
    <xf numFmtId="0" fontId="9" fillId="0" borderId="0" xfId="55" applyFont="1" applyFill="1" applyAlignment="1">
      <alignment/>
      <protection/>
    </xf>
    <xf numFmtId="0" fontId="11" fillId="0" borderId="0" xfId="55" applyFont="1" applyFill="1" applyAlignment="1">
      <alignment horizontal="center"/>
      <protection/>
    </xf>
    <xf numFmtId="176" fontId="10" fillId="0" borderId="0" xfId="55" applyNumberFormat="1" applyFont="1" applyFill="1" applyAlignment="1">
      <alignment/>
      <protection/>
    </xf>
    <xf numFmtId="172" fontId="11" fillId="0" borderId="0" xfId="55" applyNumberFormat="1" applyFont="1" applyFill="1" applyAlignment="1">
      <alignment horizontal="center"/>
      <protection/>
    </xf>
    <xf numFmtId="176" fontId="12" fillId="0" borderId="0" xfId="55" applyNumberFormat="1" applyFont="1" applyFill="1" applyAlignment="1">
      <alignment/>
      <protection/>
    </xf>
    <xf numFmtId="176" fontId="12" fillId="0" borderId="0" xfId="55" applyNumberFormat="1" applyFont="1" applyFill="1" applyAlignment="1">
      <alignment horizontal="left"/>
      <protection/>
    </xf>
    <xf numFmtId="176" fontId="12" fillId="0" borderId="0" xfId="55" applyNumberFormat="1" applyFont="1" applyFill="1" applyAlignment="1">
      <alignment horizontal="center"/>
      <protection/>
    </xf>
    <xf numFmtId="0" fontId="11" fillId="0" borderId="0" xfId="55" applyFont="1" applyFill="1">
      <alignment/>
      <protection/>
    </xf>
    <xf numFmtId="0" fontId="13" fillId="0" borderId="10" xfId="55" applyFont="1" applyFill="1" applyBorder="1" applyAlignment="1">
      <alignment horizontal="left"/>
      <protection/>
    </xf>
    <xf numFmtId="0" fontId="14" fillId="0" borderId="11" xfId="0" applyFont="1" applyBorder="1" applyAlignment="1">
      <alignment horizontal="center" vertical="center" wrapText="1"/>
    </xf>
    <xf numFmtId="173" fontId="9" fillId="0" borderId="0" xfId="55" applyNumberFormat="1" applyFont="1" applyFill="1" applyAlignment="1">
      <alignment horizontal="center"/>
      <protection/>
    </xf>
    <xf numFmtId="173" fontId="12" fillId="0" borderId="12" xfId="55" applyNumberFormat="1" applyFont="1" applyFill="1" applyBorder="1" applyAlignment="1">
      <alignment horizontal="center" vertical="center" wrapText="1"/>
      <protection/>
    </xf>
    <xf numFmtId="173" fontId="9" fillId="0" borderId="13" xfId="55" applyNumberFormat="1" applyFont="1" applyFill="1" applyBorder="1" applyAlignment="1">
      <alignment horizontal="center" vertical="center" wrapText="1"/>
      <protection/>
    </xf>
    <xf numFmtId="0" fontId="16" fillId="0" borderId="14" xfId="55" applyFont="1" applyFill="1" applyBorder="1" applyAlignment="1">
      <alignment horizontal="center" vertical="center"/>
      <protection/>
    </xf>
    <xf numFmtId="0" fontId="16" fillId="0" borderId="15" xfId="55" applyFont="1" applyFill="1" applyBorder="1" applyAlignment="1">
      <alignment horizontal="center"/>
      <protection/>
    </xf>
    <xf numFmtId="0" fontId="16" fillId="0" borderId="16" xfId="55" applyFont="1" applyFill="1" applyBorder="1" applyAlignment="1">
      <alignment horizontal="center"/>
      <protection/>
    </xf>
    <xf numFmtId="0" fontId="12" fillId="0" borderId="17" xfId="56" applyFont="1" applyBorder="1" applyAlignment="1">
      <alignment horizontal="center"/>
      <protection/>
    </xf>
    <xf numFmtId="0" fontId="17" fillId="0" borderId="18" xfId="56" applyFont="1" applyFill="1" applyBorder="1" applyAlignment="1">
      <alignment horizontal="center"/>
      <protection/>
    </xf>
    <xf numFmtId="0" fontId="11" fillId="0" borderId="19" xfId="56" applyFont="1" applyFill="1" applyBorder="1" applyAlignment="1">
      <alignment horizontal="center"/>
      <protection/>
    </xf>
    <xf numFmtId="2" fontId="11" fillId="0" borderId="20" xfId="56" applyNumberFormat="1" applyFont="1" applyFill="1" applyBorder="1">
      <alignment/>
      <protection/>
    </xf>
    <xf numFmtId="2" fontId="18" fillId="0" borderId="21" xfId="56" applyNumberFormat="1" applyFont="1" applyFill="1" applyBorder="1" applyAlignment="1">
      <alignment horizontal="center"/>
      <protection/>
    </xf>
    <xf numFmtId="0" fontId="10" fillId="0" borderId="22" xfId="56" applyFont="1" applyFill="1" applyBorder="1" applyAlignment="1">
      <alignment horizontal="center"/>
      <protection/>
    </xf>
    <xf numFmtId="173" fontId="11" fillId="0" borderId="23" xfId="55" applyNumberFormat="1" applyFont="1" applyFill="1" applyBorder="1" applyAlignment="1">
      <alignment horizontal="center"/>
      <protection/>
    </xf>
    <xf numFmtId="177" fontId="11" fillId="0" borderId="24" xfId="55" applyNumberFormat="1" applyFont="1" applyFill="1" applyBorder="1" applyAlignment="1">
      <alignment horizontal="center"/>
      <protection/>
    </xf>
    <xf numFmtId="46" fontId="11" fillId="0" borderId="25" xfId="55" applyNumberFormat="1" applyFont="1" applyFill="1" applyBorder="1" applyAlignment="1">
      <alignment horizontal="center"/>
      <protection/>
    </xf>
    <xf numFmtId="177" fontId="11" fillId="0" borderId="26" xfId="55" applyNumberFormat="1" applyFont="1" applyFill="1" applyBorder="1" applyAlignment="1">
      <alignment horizontal="center"/>
      <protection/>
    </xf>
    <xf numFmtId="177" fontId="7" fillId="0" borderId="22" xfId="55" applyNumberFormat="1" applyFont="1" applyFill="1" applyBorder="1" applyAlignment="1">
      <alignment horizontal="center"/>
      <protection/>
    </xf>
    <xf numFmtId="0" fontId="4" fillId="0" borderId="27" xfId="55" applyFont="1" applyFill="1" applyBorder="1" applyAlignment="1">
      <alignment horizontal="center"/>
      <protection/>
    </xf>
    <xf numFmtId="177" fontId="7" fillId="0" borderId="24" xfId="55" applyNumberFormat="1" applyFont="1" applyFill="1" applyBorder="1" applyAlignment="1">
      <alignment horizontal="center"/>
      <protection/>
    </xf>
    <xf numFmtId="46" fontId="7" fillId="0" borderId="28" xfId="55" applyNumberFormat="1" applyFont="1" applyFill="1" applyBorder="1" applyAlignment="1">
      <alignment horizontal="center"/>
      <protection/>
    </xf>
    <xf numFmtId="177" fontId="7" fillId="0" borderId="26" xfId="55" applyNumberFormat="1" applyFont="1" applyFill="1" applyBorder="1" applyAlignment="1">
      <alignment horizontal="center"/>
      <protection/>
    </xf>
    <xf numFmtId="0" fontId="4" fillId="0" borderId="29" xfId="55" applyFont="1" applyFill="1" applyBorder="1" applyAlignment="1">
      <alignment horizontal="center"/>
      <protection/>
    </xf>
    <xf numFmtId="0" fontId="4" fillId="0" borderId="21" xfId="55" applyFont="1" applyFill="1" applyBorder="1" applyAlignment="1">
      <alignment horizontal="center"/>
      <protection/>
    </xf>
    <xf numFmtId="46" fontId="7" fillId="0" borderId="30" xfId="55" applyNumberFormat="1" applyFont="1" applyFill="1" applyBorder="1" applyAlignment="1">
      <alignment horizontal="center"/>
      <protection/>
    </xf>
    <xf numFmtId="177" fontId="7" fillId="0" borderId="19" xfId="55" applyNumberFormat="1" applyFont="1" applyFill="1" applyBorder="1" applyAlignment="1">
      <alignment horizontal="center"/>
      <protection/>
    </xf>
    <xf numFmtId="0" fontId="4" fillId="0" borderId="28" xfId="55" applyFont="1" applyFill="1" applyBorder="1" applyAlignment="1">
      <alignment horizontal="center"/>
      <protection/>
    </xf>
    <xf numFmtId="0" fontId="4" fillId="0" borderId="31" xfId="55" applyFont="1" applyFill="1" applyBorder="1" applyAlignment="1">
      <alignment horizontal="center"/>
      <protection/>
    </xf>
    <xf numFmtId="0" fontId="4" fillId="0" borderId="32" xfId="55" applyFont="1" applyFill="1" applyBorder="1" applyAlignment="1">
      <alignment horizontal="center"/>
      <protection/>
    </xf>
    <xf numFmtId="46" fontId="7" fillId="0" borderId="25" xfId="55" applyNumberFormat="1" applyFont="1" applyFill="1" applyBorder="1" applyAlignment="1">
      <alignment horizontal="center"/>
      <protection/>
    </xf>
    <xf numFmtId="177" fontId="7" fillId="0" borderId="33" xfId="55" applyNumberFormat="1" applyFont="1" applyFill="1" applyBorder="1" applyAlignment="1">
      <alignment horizontal="center"/>
      <protection/>
    </xf>
    <xf numFmtId="0" fontId="7" fillId="0" borderId="32" xfId="55" applyFont="1" applyFill="1" applyBorder="1" applyAlignment="1">
      <alignment horizontal="center"/>
      <protection/>
    </xf>
    <xf numFmtId="177" fontId="7" fillId="0" borderId="34" xfId="55" applyNumberFormat="1" applyFont="1" applyFill="1" applyBorder="1" applyAlignment="1">
      <alignment horizontal="center"/>
      <protection/>
    </xf>
    <xf numFmtId="46" fontId="7" fillId="0" borderId="35" xfId="55" applyNumberFormat="1" applyFont="1" applyFill="1" applyBorder="1" applyAlignment="1">
      <alignment horizontal="center"/>
      <protection/>
    </xf>
    <xf numFmtId="177" fontId="7" fillId="0" borderId="36" xfId="55" applyNumberFormat="1" applyFont="1" applyFill="1" applyBorder="1" applyAlignment="1">
      <alignment horizontal="center"/>
      <protection/>
    </xf>
    <xf numFmtId="177" fontId="7" fillId="0" borderId="37" xfId="55" applyNumberFormat="1" applyFont="1" applyFill="1" applyBorder="1" applyAlignment="1">
      <alignment horizontal="center"/>
      <protection/>
    </xf>
    <xf numFmtId="0" fontId="4" fillId="0" borderId="38" xfId="55" applyFont="1" applyFill="1" applyBorder="1" applyAlignment="1">
      <alignment horizontal="center"/>
      <protection/>
    </xf>
    <xf numFmtId="0" fontId="19" fillId="0" borderId="39" xfId="55" applyFont="1" applyFill="1" applyBorder="1" applyAlignment="1">
      <alignment horizontal="center"/>
      <protection/>
    </xf>
    <xf numFmtId="0" fontId="12" fillId="0" borderId="40" xfId="56" applyFont="1" applyBorder="1" applyAlignment="1">
      <alignment horizontal="center"/>
      <protection/>
    </xf>
    <xf numFmtId="0" fontId="17" fillId="0" borderId="18" xfId="55" applyFont="1" applyFill="1" applyBorder="1" applyAlignment="1">
      <alignment horizontal="center"/>
      <protection/>
    </xf>
    <xf numFmtId="0" fontId="11" fillId="0" borderId="19" xfId="55" applyFont="1" applyFill="1" applyBorder="1" applyAlignment="1">
      <alignment horizontal="center"/>
      <protection/>
    </xf>
    <xf numFmtId="2" fontId="11" fillId="0" borderId="20" xfId="55" applyNumberFormat="1" applyFont="1" applyFill="1" applyBorder="1" applyAlignment="1">
      <alignment horizontal="right"/>
      <protection/>
    </xf>
    <xf numFmtId="0" fontId="18" fillId="0" borderId="40" xfId="55" applyFont="1" applyFill="1" applyBorder="1" applyAlignment="1">
      <alignment horizontal="center"/>
      <protection/>
    </xf>
    <xf numFmtId="0" fontId="10" fillId="0" borderId="24" xfId="56" applyFont="1" applyFill="1" applyBorder="1" applyAlignment="1">
      <alignment horizontal="center"/>
      <protection/>
    </xf>
    <xf numFmtId="0" fontId="4" fillId="0" borderId="23" xfId="55" applyFont="1" applyFill="1" applyBorder="1" applyAlignment="1">
      <alignment horizontal="center"/>
      <protection/>
    </xf>
    <xf numFmtId="46" fontId="7" fillId="0" borderId="33" xfId="55" applyNumberFormat="1" applyFont="1" applyFill="1" applyBorder="1" applyAlignment="1">
      <alignment horizontal="center"/>
      <protection/>
    </xf>
    <xf numFmtId="177" fontId="7" fillId="0" borderId="41" xfId="55" applyNumberFormat="1" applyFont="1" applyFill="1" applyBorder="1" applyAlignment="1">
      <alignment horizontal="center"/>
      <protection/>
    </xf>
    <xf numFmtId="0" fontId="4" fillId="0" borderId="17" xfId="55" applyFont="1" applyFill="1" applyBorder="1" applyAlignment="1">
      <alignment horizontal="center"/>
      <protection/>
    </xf>
    <xf numFmtId="46" fontId="7" fillId="0" borderId="42" xfId="55" applyNumberFormat="1" applyFont="1" applyFill="1" applyBorder="1" applyAlignment="1">
      <alignment horizontal="center"/>
      <protection/>
    </xf>
    <xf numFmtId="0" fontId="4" fillId="0" borderId="33" xfId="55" applyFont="1" applyFill="1" applyBorder="1" applyAlignment="1">
      <alignment horizontal="center"/>
      <protection/>
    </xf>
    <xf numFmtId="0" fontId="4" fillId="0" borderId="40" xfId="55" applyFont="1" applyFill="1" applyBorder="1" applyAlignment="1">
      <alignment horizontal="center"/>
      <protection/>
    </xf>
    <xf numFmtId="0" fontId="7" fillId="0" borderId="40" xfId="55" applyFont="1" applyFill="1" applyBorder="1" applyAlignment="1">
      <alignment horizontal="center"/>
      <protection/>
    </xf>
    <xf numFmtId="46" fontId="7" fillId="0" borderId="26" xfId="55" applyNumberFormat="1" applyFont="1" applyFill="1" applyBorder="1" applyAlignment="1">
      <alignment horizontal="center"/>
      <protection/>
    </xf>
    <xf numFmtId="0" fontId="9" fillId="0" borderId="0" xfId="55" applyFont="1" applyFill="1" applyBorder="1">
      <alignment/>
      <protection/>
    </xf>
    <xf numFmtId="2" fontId="18" fillId="0" borderId="40" xfId="56" applyNumberFormat="1" applyFont="1" applyFill="1" applyBorder="1" applyAlignment="1">
      <alignment horizontal="center"/>
      <protection/>
    </xf>
    <xf numFmtId="2" fontId="10" fillId="0" borderId="20" xfId="56" applyNumberFormat="1" applyFont="1" applyFill="1" applyBorder="1">
      <alignment/>
      <protection/>
    </xf>
    <xf numFmtId="2" fontId="18" fillId="0" borderId="17" xfId="56" applyNumberFormat="1" applyFont="1" applyFill="1" applyBorder="1" applyAlignment="1">
      <alignment horizontal="center"/>
      <protection/>
    </xf>
    <xf numFmtId="0" fontId="12" fillId="0" borderId="43" xfId="56" applyFont="1" applyBorder="1" applyAlignment="1">
      <alignment horizontal="center"/>
      <protection/>
    </xf>
    <xf numFmtId="46" fontId="11" fillId="0" borderId="44" xfId="55" applyNumberFormat="1" applyFont="1" applyFill="1" applyBorder="1" applyAlignment="1">
      <alignment horizontal="center"/>
      <protection/>
    </xf>
    <xf numFmtId="46" fontId="7" fillId="0" borderId="45" xfId="55" applyNumberFormat="1" applyFont="1" applyFill="1" applyBorder="1" applyAlignment="1">
      <alignment horizontal="center"/>
      <protection/>
    </xf>
    <xf numFmtId="177" fontId="7" fillId="0" borderId="46" xfId="55" applyNumberFormat="1" applyFont="1" applyFill="1" applyBorder="1" applyAlignment="1">
      <alignment horizontal="center"/>
      <protection/>
    </xf>
    <xf numFmtId="0" fontId="4" fillId="0" borderId="47" xfId="55" applyFont="1" applyFill="1" applyBorder="1" applyAlignment="1">
      <alignment horizontal="center"/>
      <protection/>
    </xf>
    <xf numFmtId="0" fontId="4" fillId="0" borderId="43" xfId="55" applyFont="1" applyFill="1" applyBorder="1" applyAlignment="1">
      <alignment horizontal="center"/>
      <protection/>
    </xf>
    <xf numFmtId="46" fontId="7" fillId="0" borderId="48" xfId="55" applyNumberFormat="1" applyFont="1" applyFill="1" applyBorder="1" applyAlignment="1">
      <alignment horizontal="center"/>
      <protection/>
    </xf>
    <xf numFmtId="0" fontId="4" fillId="0" borderId="45" xfId="55" applyFont="1" applyFill="1" applyBorder="1" applyAlignment="1">
      <alignment horizontal="center"/>
      <protection/>
    </xf>
    <xf numFmtId="0" fontId="4" fillId="0" borderId="13" xfId="55" applyFont="1" applyFill="1" applyBorder="1" applyAlignment="1">
      <alignment horizontal="center"/>
      <protection/>
    </xf>
    <xf numFmtId="46" fontId="7" fillId="0" borderId="44" xfId="55" applyNumberFormat="1" applyFont="1" applyFill="1" applyBorder="1" applyAlignment="1">
      <alignment horizontal="center"/>
      <protection/>
    </xf>
    <xf numFmtId="177" fontId="7" fillId="0" borderId="45" xfId="55" applyNumberFormat="1" applyFont="1" applyFill="1" applyBorder="1" applyAlignment="1">
      <alignment horizontal="center"/>
      <protection/>
    </xf>
    <xf numFmtId="0" fontId="17" fillId="0" borderId="0" xfId="55" applyFont="1" applyFill="1" applyBorder="1" applyAlignment="1">
      <alignment horizontal="center"/>
      <protection/>
    </xf>
    <xf numFmtId="0" fontId="17" fillId="0" borderId="48" xfId="56" applyFont="1" applyFill="1" applyBorder="1" applyAlignment="1">
      <alignment horizontal="center"/>
      <protection/>
    </xf>
    <xf numFmtId="0" fontId="11" fillId="0" borderId="45" xfId="56" applyFont="1" applyFill="1" applyBorder="1" applyAlignment="1">
      <alignment horizontal="center"/>
      <protection/>
    </xf>
    <xf numFmtId="2" fontId="11" fillId="0" borderId="10" xfId="56" applyNumberFormat="1" applyFont="1" applyFill="1" applyBorder="1">
      <alignment/>
      <protection/>
    </xf>
    <xf numFmtId="2" fontId="18" fillId="0" borderId="43" xfId="56" applyNumberFormat="1" applyFont="1" applyFill="1" applyBorder="1" applyAlignment="1">
      <alignment horizontal="center"/>
      <protection/>
    </xf>
    <xf numFmtId="0" fontId="10" fillId="0" borderId="46" xfId="56" applyFont="1" applyFill="1" applyBorder="1" applyAlignment="1">
      <alignment horizontal="center"/>
      <protection/>
    </xf>
    <xf numFmtId="173" fontId="11" fillId="0" borderId="47" xfId="55" applyNumberFormat="1" applyFont="1" applyFill="1" applyBorder="1" applyAlignment="1">
      <alignment horizontal="center"/>
      <protection/>
    </xf>
    <xf numFmtId="177" fontId="11" fillId="0" borderId="46" xfId="55" applyNumberFormat="1" applyFont="1" applyFill="1" applyBorder="1" applyAlignment="1">
      <alignment horizontal="center"/>
      <protection/>
    </xf>
    <xf numFmtId="177" fontId="11" fillId="0" borderId="44" xfId="55" applyNumberFormat="1" applyFont="1" applyFill="1" applyBorder="1" applyAlignment="1">
      <alignment horizontal="center"/>
      <protection/>
    </xf>
    <xf numFmtId="177" fontId="7" fillId="0" borderId="44" xfId="55" applyNumberFormat="1" applyFont="1" applyFill="1" applyBorder="1" applyAlignment="1">
      <alignment horizontal="center"/>
      <protection/>
    </xf>
    <xf numFmtId="0" fontId="12" fillId="0" borderId="49" xfId="56" applyFont="1" applyBorder="1" applyAlignment="1">
      <alignment horizontal="center"/>
      <protection/>
    </xf>
    <xf numFmtId="0" fontId="11" fillId="0" borderId="50" xfId="55" applyFont="1" applyFill="1" applyBorder="1" applyAlignment="1">
      <alignment horizontal="center"/>
      <protection/>
    </xf>
    <xf numFmtId="2" fontId="11" fillId="0" borderId="51" xfId="56" applyNumberFormat="1" applyFont="1" applyFill="1" applyBorder="1">
      <alignment/>
      <protection/>
    </xf>
    <xf numFmtId="2" fontId="18" fillId="0" borderId="49" xfId="56" applyNumberFormat="1" applyFont="1" applyFill="1" applyBorder="1" applyAlignment="1">
      <alignment horizontal="center"/>
      <protection/>
    </xf>
    <xf numFmtId="0" fontId="10" fillId="0" borderId="52" xfId="56" applyFont="1" applyFill="1" applyBorder="1" applyAlignment="1">
      <alignment horizontal="center"/>
      <protection/>
    </xf>
    <xf numFmtId="173" fontId="11" fillId="0" borderId="53" xfId="55" applyNumberFormat="1" applyFont="1" applyFill="1" applyBorder="1" applyAlignment="1">
      <alignment horizontal="center"/>
      <protection/>
    </xf>
    <xf numFmtId="177" fontId="11" fillId="0" borderId="52" xfId="55" applyNumberFormat="1" applyFont="1" applyFill="1" applyBorder="1" applyAlignment="1">
      <alignment horizontal="center"/>
      <protection/>
    </xf>
    <xf numFmtId="46" fontId="11" fillId="0" borderId="54" xfId="55" applyNumberFormat="1" applyFont="1" applyFill="1" applyBorder="1" applyAlignment="1">
      <alignment horizontal="center"/>
      <protection/>
    </xf>
    <xf numFmtId="177" fontId="11" fillId="0" borderId="54" xfId="55" applyNumberFormat="1" applyFont="1" applyFill="1" applyBorder="1" applyAlignment="1">
      <alignment horizontal="center"/>
      <protection/>
    </xf>
    <xf numFmtId="177" fontId="7" fillId="0" borderId="52" xfId="55" applyNumberFormat="1" applyFont="1" applyFill="1" applyBorder="1" applyAlignment="1">
      <alignment horizontal="center"/>
      <protection/>
    </xf>
    <xf numFmtId="0" fontId="4" fillId="0" borderId="53" xfId="55" applyFont="1" applyFill="1" applyBorder="1" applyAlignment="1">
      <alignment horizontal="center"/>
      <protection/>
    </xf>
    <xf numFmtId="46" fontId="7" fillId="0" borderId="50" xfId="55" applyNumberFormat="1" applyFont="1" applyFill="1" applyBorder="1" applyAlignment="1">
      <alignment horizontal="center"/>
      <protection/>
    </xf>
    <xf numFmtId="177" fontId="7" fillId="0" borderId="54" xfId="55" applyNumberFormat="1" applyFont="1" applyFill="1" applyBorder="1" applyAlignment="1">
      <alignment horizontal="center"/>
      <protection/>
    </xf>
    <xf numFmtId="0" fontId="4" fillId="0" borderId="49" xfId="55" applyFont="1" applyFill="1" applyBorder="1" applyAlignment="1">
      <alignment horizontal="center"/>
      <protection/>
    </xf>
    <xf numFmtId="0" fontId="17" fillId="0" borderId="51" xfId="56" applyFont="1" applyFill="1" applyBorder="1" applyAlignment="1">
      <alignment horizontal="center"/>
      <protection/>
    </xf>
    <xf numFmtId="0" fontId="7" fillId="0" borderId="17" xfId="55" applyFont="1" applyFill="1" applyBorder="1" applyAlignment="1">
      <alignment horizontal="center"/>
      <protection/>
    </xf>
    <xf numFmtId="177" fontId="7" fillId="0" borderId="55" xfId="55" applyNumberFormat="1" applyFont="1" applyFill="1" applyBorder="1" applyAlignment="1">
      <alignment horizontal="center"/>
      <protection/>
    </xf>
    <xf numFmtId="46" fontId="7" fillId="0" borderId="56" xfId="55" applyNumberFormat="1" applyFont="1" applyFill="1" applyBorder="1" applyAlignment="1">
      <alignment horizontal="center"/>
      <protection/>
    </xf>
    <xf numFmtId="177" fontId="7" fillId="0" borderId="50" xfId="55" applyNumberFormat="1" applyFont="1" applyFill="1" applyBorder="1" applyAlignment="1">
      <alignment horizontal="center"/>
      <protection/>
    </xf>
    <xf numFmtId="0" fontId="4" fillId="0" borderId="57" xfId="55" applyFont="1" applyFill="1" applyBorder="1" applyAlignment="1">
      <alignment horizontal="center"/>
      <protection/>
    </xf>
    <xf numFmtId="0" fontId="4" fillId="0" borderId="58" xfId="55" applyFont="1" applyFill="1" applyBorder="1" applyAlignment="1">
      <alignment horizontal="center"/>
      <protection/>
    </xf>
    <xf numFmtId="46" fontId="7" fillId="0" borderId="59" xfId="55" applyNumberFormat="1" applyFont="1" applyFill="1" applyBorder="1" applyAlignment="1">
      <alignment horizontal="center"/>
      <protection/>
    </xf>
    <xf numFmtId="177" fontId="7" fillId="0" borderId="57" xfId="55" applyNumberFormat="1" applyFont="1" applyFill="1" applyBorder="1" applyAlignment="1">
      <alignment horizontal="center"/>
      <protection/>
    </xf>
    <xf numFmtId="0" fontId="4" fillId="0" borderId="60" xfId="55" applyFont="1" applyFill="1" applyBorder="1" applyAlignment="1">
      <alignment horizontal="center"/>
      <protection/>
    </xf>
    <xf numFmtId="0" fontId="7" fillId="0" borderId="49" xfId="55" applyFont="1" applyFill="1" applyBorder="1" applyAlignment="1">
      <alignment horizontal="center"/>
      <protection/>
    </xf>
    <xf numFmtId="46" fontId="7" fillId="0" borderId="54" xfId="55" applyNumberFormat="1" applyFont="1" applyFill="1" applyBorder="1" applyAlignment="1">
      <alignment horizontal="center"/>
      <protection/>
    </xf>
    <xf numFmtId="0" fontId="19" fillId="0" borderId="61" xfId="55" applyFont="1" applyFill="1" applyBorder="1" applyAlignment="1">
      <alignment horizontal="center"/>
      <protection/>
    </xf>
    <xf numFmtId="0" fontId="19" fillId="0" borderId="62" xfId="55" applyFont="1" applyFill="1" applyBorder="1" applyAlignment="1">
      <alignment horizontal="center"/>
      <protection/>
    </xf>
    <xf numFmtId="0" fontId="9" fillId="0" borderId="26" xfId="55" applyFont="1" applyFill="1" applyBorder="1" applyAlignment="1">
      <alignment horizontal="left"/>
      <protection/>
    </xf>
    <xf numFmtId="0" fontId="9" fillId="0" borderId="54" xfId="55" applyFont="1" applyFill="1" applyBorder="1" applyAlignment="1">
      <alignment horizontal="left"/>
      <protection/>
    </xf>
    <xf numFmtId="0" fontId="9" fillId="0" borderId="44" xfId="55" applyFont="1" applyFill="1" applyBorder="1" applyAlignment="1">
      <alignment horizontal="left"/>
      <protection/>
    </xf>
    <xf numFmtId="0" fontId="7" fillId="0" borderId="57" xfId="55" applyFont="1" applyFill="1" applyBorder="1" applyAlignment="1">
      <alignment horizontal="center"/>
      <protection/>
    </xf>
    <xf numFmtId="0" fontId="11" fillId="0" borderId="0" xfId="55" applyFont="1" applyFill="1" applyAlignment="1">
      <alignment horizontal="right"/>
      <protection/>
    </xf>
    <xf numFmtId="0" fontId="11" fillId="0" borderId="0" xfId="55" applyFont="1" applyFill="1" applyAlignment="1">
      <alignment horizontal="center"/>
      <protection/>
    </xf>
    <xf numFmtId="174" fontId="11" fillId="0" borderId="0" xfId="55" applyNumberFormat="1" applyFont="1" applyFill="1" applyAlignment="1">
      <alignment horizontal="left"/>
      <protection/>
    </xf>
    <xf numFmtId="175" fontId="11" fillId="0" borderId="0" xfId="55" applyNumberFormat="1" applyFont="1" applyFill="1" applyAlignment="1">
      <alignment horizontal="center"/>
      <protection/>
    </xf>
    <xf numFmtId="176" fontId="11" fillId="0" borderId="0" xfId="55" applyNumberFormat="1" applyFont="1" applyFill="1" applyAlignment="1">
      <alignment/>
      <protection/>
    </xf>
    <xf numFmtId="0" fontId="12" fillId="0" borderId="0" xfId="55" applyFont="1" applyFill="1" applyAlignment="1">
      <alignment horizontal="center"/>
      <protection/>
    </xf>
    <xf numFmtId="0" fontId="12" fillId="0" borderId="0" xfId="55" applyFont="1" applyFill="1" applyAlignment="1">
      <alignment horizontal="left"/>
      <protection/>
    </xf>
    <xf numFmtId="0" fontId="12" fillId="0" borderId="0" xfId="55" applyFont="1" applyFill="1" applyAlignment="1">
      <alignment horizontal="right"/>
      <protection/>
    </xf>
    <xf numFmtId="0" fontId="20" fillId="0" borderId="28" xfId="0" applyFont="1" applyBorder="1" applyAlignment="1">
      <alignment vertical="center" wrapText="1"/>
    </xf>
    <xf numFmtId="0" fontId="20" fillId="0" borderId="19" xfId="0" applyFont="1" applyBorder="1" applyAlignment="1">
      <alignment vertical="center" wrapText="1"/>
    </xf>
    <xf numFmtId="0" fontId="20" fillId="0" borderId="33" xfId="0" applyFont="1" applyBorder="1" applyAlignment="1">
      <alignment vertical="center" wrapText="1"/>
    </xf>
    <xf numFmtId="0" fontId="20" fillId="0" borderId="50" xfId="0" applyFont="1" applyBorder="1" applyAlignment="1">
      <alignment vertical="center" wrapText="1"/>
    </xf>
    <xf numFmtId="0" fontId="20" fillId="0" borderId="45" xfId="0" applyFont="1" applyBorder="1" applyAlignment="1">
      <alignment vertical="center" wrapText="1"/>
    </xf>
    <xf numFmtId="0" fontId="12" fillId="0" borderId="63" xfId="55" applyFont="1" applyFill="1" applyBorder="1" applyAlignment="1">
      <alignment horizontal="center" wrapText="1"/>
      <protection/>
    </xf>
    <xf numFmtId="0" fontId="15" fillId="0" borderId="21" xfId="55" applyFont="1" applyFill="1" applyBorder="1" applyAlignment="1">
      <alignment horizontal="center"/>
      <protection/>
    </xf>
    <xf numFmtId="0" fontId="12" fillId="0" borderId="32" xfId="55" applyFont="1" applyFill="1" applyBorder="1" applyAlignment="1">
      <alignment horizontal="center" vertical="center" wrapText="1"/>
      <protection/>
    </xf>
    <xf numFmtId="0" fontId="12" fillId="0" borderId="43" xfId="55" applyFont="1" applyFill="1" applyBorder="1" applyAlignment="1">
      <alignment horizontal="center" vertical="center" wrapText="1"/>
      <protection/>
    </xf>
    <xf numFmtId="0" fontId="9" fillId="0" borderId="0" xfId="55" applyFont="1" applyFill="1" applyBorder="1" applyAlignment="1">
      <alignment horizontal="center"/>
      <protection/>
    </xf>
    <xf numFmtId="0" fontId="12" fillId="0" borderId="63" xfId="55" applyFont="1" applyFill="1" applyBorder="1" applyAlignment="1">
      <alignment horizontal="center" vertical="center" wrapText="1"/>
      <protection/>
    </xf>
    <xf numFmtId="0" fontId="12" fillId="0" borderId="64" xfId="55" applyFont="1" applyFill="1" applyBorder="1" applyAlignment="1">
      <alignment horizontal="center" vertical="center"/>
      <protection/>
    </xf>
    <xf numFmtId="0" fontId="12" fillId="0" borderId="65" xfId="55" applyFont="1" applyFill="1" applyBorder="1" applyAlignment="1">
      <alignment horizontal="center" vertical="center" wrapText="1"/>
      <protection/>
    </xf>
    <xf numFmtId="0" fontId="12" fillId="0" borderId="65" xfId="55" applyFont="1" applyFill="1" applyBorder="1" applyAlignment="1">
      <alignment horizontal="center" vertical="center"/>
      <protection/>
    </xf>
    <xf numFmtId="0" fontId="12" fillId="0" borderId="66" xfId="55" applyFont="1" applyFill="1" applyBorder="1" applyAlignment="1">
      <alignment horizontal="center" vertical="center"/>
      <protection/>
    </xf>
    <xf numFmtId="172" fontId="12" fillId="0" borderId="63" xfId="55" applyNumberFormat="1" applyFont="1" applyFill="1" applyBorder="1" applyAlignment="1">
      <alignment horizontal="center" vertical="center"/>
      <protection/>
    </xf>
    <xf numFmtId="176" fontId="12" fillId="0" borderId="0" xfId="55" applyNumberFormat="1" applyFont="1" applyFill="1" applyBorder="1" applyAlignment="1">
      <alignment horizontal="left"/>
      <protection/>
    </xf>
    <xf numFmtId="176" fontId="12" fillId="0" borderId="0" xfId="55" applyNumberFormat="1" applyFont="1" applyFill="1" applyBorder="1" applyAlignment="1">
      <alignment horizontal="center"/>
      <protection/>
    </xf>
    <xf numFmtId="0" fontId="11" fillId="0" borderId="0" xfId="55" applyFont="1" applyFill="1" applyAlignment="1">
      <alignment horizontal="center"/>
      <protection/>
    </xf>
    <xf numFmtId="0" fontId="16" fillId="0" borderId="67" xfId="55" applyFont="1" applyFill="1" applyBorder="1" applyAlignment="1">
      <alignment horizontal="center"/>
      <protection/>
    </xf>
    <xf numFmtId="0" fontId="4" fillId="33" borderId="23" xfId="55" applyFont="1" applyFill="1" applyBorder="1" applyAlignment="1">
      <alignment horizontal="center"/>
      <protection/>
    </xf>
    <xf numFmtId="0" fontId="4" fillId="33" borderId="31" xfId="55" applyFont="1" applyFill="1" applyBorder="1" applyAlignment="1">
      <alignment horizontal="center"/>
      <protection/>
    </xf>
    <xf numFmtId="0" fontId="4" fillId="33" borderId="29" xfId="55" applyFont="1" applyFill="1" applyBorder="1" applyAlignment="1">
      <alignment horizontal="center"/>
      <protection/>
    </xf>
    <xf numFmtId="0" fontId="4" fillId="33" borderId="53" xfId="55" applyFont="1" applyFill="1" applyBorder="1" applyAlignment="1">
      <alignment horizontal="center"/>
      <protection/>
    </xf>
    <xf numFmtId="0" fontId="4" fillId="34" borderId="29" xfId="55" applyFont="1" applyFill="1" applyBorder="1" applyAlignment="1">
      <alignment horizontal="center"/>
      <protection/>
    </xf>
    <xf numFmtId="0" fontId="4" fillId="34" borderId="31" xfId="55" applyFont="1" applyFill="1" applyBorder="1" applyAlignment="1">
      <alignment horizontal="center"/>
      <protection/>
    </xf>
    <xf numFmtId="0" fontId="4" fillId="34" borderId="23" xfId="55" applyFont="1" applyFill="1" applyBorder="1" applyAlignment="1">
      <alignment horizontal="center"/>
      <protection/>
    </xf>
    <xf numFmtId="0" fontId="10" fillId="0" borderId="10" xfId="55" applyFont="1" applyFill="1" applyBorder="1" applyAlignment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ORC_ADR" xfId="55"/>
    <cellStyle name="Normal_Zadarska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 val="0"/>
        <color indexed="2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Y28"/>
  <sheetViews>
    <sheetView showGridLines="0" tabSelected="1" zoomScale="80" zoomScaleNormal="80" zoomScalePageLayoutView="0" workbookViewId="0" topLeftCell="A1">
      <pane xSplit="3" ySplit="13" topLeftCell="D14" activePane="bottomRight" state="frozen"/>
      <selection pane="topLeft" activeCell="B25" sqref="B25"/>
      <selection pane="topRight" activeCell="B25" sqref="B25"/>
      <selection pane="bottomLeft" activeCell="B25" sqref="B25"/>
      <selection pane="bottomRight" activeCell="A10" sqref="A10"/>
    </sheetView>
  </sheetViews>
  <sheetFormatPr defaultColWidth="8.00390625" defaultRowHeight="12.75"/>
  <cols>
    <col min="1" max="1" width="4.8515625" style="13" customWidth="1"/>
    <col min="2" max="2" width="14.00390625" style="13" customWidth="1"/>
    <col min="3" max="3" width="4.7109375" style="13" customWidth="1"/>
    <col min="4" max="4" width="9.421875" style="14" bestFit="1" customWidth="1"/>
    <col min="5" max="5" width="22.421875" style="14" customWidth="1"/>
    <col min="6" max="6" width="8.8515625" style="14" hidden="1" customWidth="1"/>
    <col min="7" max="7" width="10.00390625" style="14" bestFit="1" customWidth="1"/>
    <col min="8" max="8" width="4.28125" style="15" hidden="1" customWidth="1"/>
    <col min="9" max="9" width="7.421875" style="26" hidden="1" customWidth="1"/>
    <col min="10" max="10" width="10.421875" style="14" hidden="1" customWidth="1"/>
    <col min="11" max="11" width="7.00390625" style="13" hidden="1" customWidth="1"/>
    <col min="12" max="12" width="11.00390625" style="13" hidden="1" customWidth="1"/>
    <col min="13" max="13" width="3.8515625" style="13" customWidth="1"/>
    <col min="14" max="14" width="5.57421875" style="13" customWidth="1"/>
    <col min="15" max="15" width="9.7109375" style="14" hidden="1" customWidth="1"/>
    <col min="16" max="16" width="8.421875" style="13" hidden="1" customWidth="1"/>
    <col min="17" max="17" width="9.7109375" style="13" hidden="1" customWidth="1"/>
    <col min="18" max="18" width="4.28125" style="13" bestFit="1" customWidth="1"/>
    <col min="19" max="19" width="5.57421875" style="13" customWidth="1"/>
    <col min="20" max="20" width="7.57421875" style="13" hidden="1" customWidth="1"/>
    <col min="21" max="21" width="7.7109375" style="13" hidden="1" customWidth="1"/>
    <col min="22" max="22" width="7.140625" style="13" hidden="1" customWidth="1"/>
    <col min="23" max="23" width="8.140625" style="13" hidden="1" customWidth="1"/>
    <col min="24" max="24" width="3.8515625" style="13" customWidth="1"/>
    <col min="25" max="25" width="5.57421875" style="13" customWidth="1"/>
    <col min="26" max="26" width="7.57421875" style="13" hidden="1" customWidth="1"/>
    <col min="27" max="27" width="7.8515625" style="13" hidden="1" customWidth="1"/>
    <col min="28" max="28" width="6.8515625" style="13" hidden="1" customWidth="1"/>
    <col min="29" max="29" width="8.140625" style="13" hidden="1" customWidth="1"/>
    <col min="30" max="30" width="3.8515625" style="13" customWidth="1"/>
    <col min="31" max="31" width="5.57421875" style="13" customWidth="1"/>
    <col min="32" max="32" width="7.28125" style="13" hidden="1" customWidth="1"/>
    <col min="33" max="33" width="7.8515625" style="13" hidden="1" customWidth="1"/>
    <col min="34" max="34" width="6.8515625" style="13" hidden="1" customWidth="1"/>
    <col min="35" max="35" width="10.28125" style="13" hidden="1" customWidth="1"/>
    <col min="36" max="36" width="3.8515625" style="13" customWidth="1"/>
    <col min="37" max="37" width="5.57421875" style="13" customWidth="1"/>
    <col min="38" max="38" width="6.421875" style="13" hidden="1" customWidth="1"/>
    <col min="39" max="41" width="10.28125" style="13" hidden="1" customWidth="1"/>
    <col min="42" max="42" width="3.8515625" style="13" customWidth="1"/>
    <col min="43" max="43" width="5.57421875" style="13" customWidth="1"/>
    <col min="44" max="44" width="7.00390625" style="13" hidden="1" customWidth="1"/>
    <col min="45" max="45" width="7.8515625" style="13" hidden="1" customWidth="1"/>
    <col min="46" max="46" width="10.28125" style="13" hidden="1" customWidth="1"/>
    <col min="47" max="47" width="7.7109375" style="13" hidden="1" customWidth="1"/>
    <col min="48" max="48" width="3.8515625" style="13" bestFit="1" customWidth="1"/>
    <col min="49" max="49" width="5.57421875" style="13" customWidth="1"/>
    <col min="50" max="50" width="6.28125" style="13" customWidth="1"/>
    <col min="51" max="51" width="7.7109375" style="13" bestFit="1" customWidth="1"/>
    <col min="52" max="16384" width="8.00390625" style="13" customWidth="1"/>
  </cols>
  <sheetData>
    <row r="1" spans="2:50" s="1" customFormat="1" ht="22.5">
      <c r="B1" s="2" t="s">
        <v>71</v>
      </c>
      <c r="C1" s="3"/>
      <c r="D1" s="3"/>
      <c r="E1" s="3"/>
      <c r="F1" s="4"/>
      <c r="G1" s="4"/>
      <c r="H1" s="5"/>
      <c r="I1" s="6"/>
      <c r="J1" s="4"/>
      <c r="M1" s="7"/>
      <c r="O1" s="4"/>
      <c r="Z1" s="8" t="s">
        <v>0</v>
      </c>
      <c r="AF1" s="8" t="s">
        <v>0</v>
      </c>
      <c r="AL1" s="8" t="s">
        <v>0</v>
      </c>
      <c r="AR1" s="8" t="s">
        <v>0</v>
      </c>
      <c r="AX1" s="8"/>
    </row>
    <row r="2" spans="1:15" s="1" customFormat="1" ht="18" customHeight="1">
      <c r="A2" s="9"/>
      <c r="B2" s="9"/>
      <c r="C2" s="9"/>
      <c r="D2" s="9"/>
      <c r="E2" s="9"/>
      <c r="F2" s="10"/>
      <c r="G2" s="10"/>
      <c r="H2" s="11"/>
      <c r="I2" s="12"/>
      <c r="J2" s="10"/>
      <c r="O2" s="10"/>
    </row>
    <row r="3" spans="2:25" ht="12.75">
      <c r="B3" s="140" t="s">
        <v>1</v>
      </c>
      <c r="C3" s="140"/>
      <c r="D3" s="141" t="s">
        <v>79</v>
      </c>
      <c r="E3" s="140" t="s">
        <v>2</v>
      </c>
      <c r="F3" s="140"/>
      <c r="G3" s="142" t="s">
        <v>3</v>
      </c>
      <c r="I3" s="16"/>
      <c r="K3" s="14"/>
      <c r="L3" s="14"/>
      <c r="M3" s="152"/>
      <c r="N3" s="152"/>
      <c r="P3" s="14"/>
      <c r="Q3" s="14"/>
      <c r="R3" s="152"/>
      <c r="S3" s="152"/>
      <c r="T3" s="14"/>
      <c r="U3" s="14"/>
      <c r="V3" s="14"/>
      <c r="W3" s="14"/>
      <c r="X3" s="14"/>
      <c r="Y3" s="14"/>
    </row>
    <row r="4" spans="1:25" ht="15.75" customHeight="1">
      <c r="A4" s="135" t="s">
        <v>4</v>
      </c>
      <c r="B4" s="161" t="s">
        <v>62</v>
      </c>
      <c r="C4" s="161"/>
      <c r="D4" s="137">
        <v>4.4</v>
      </c>
      <c r="E4" s="138">
        <v>0.5069444444444444</v>
      </c>
      <c r="F4" s="136"/>
      <c r="G4" s="139">
        <v>40440</v>
      </c>
      <c r="H4" s="19"/>
      <c r="I4" s="20"/>
      <c r="K4" s="21"/>
      <c r="L4" s="22"/>
      <c r="M4" s="160"/>
      <c r="N4" s="160"/>
      <c r="P4" s="21"/>
      <c r="Q4" s="22"/>
      <c r="R4" s="160"/>
      <c r="S4" s="160"/>
      <c r="T4" s="22"/>
      <c r="U4" s="22"/>
      <c r="V4" s="22"/>
      <c r="W4" s="22"/>
      <c r="X4" s="22"/>
      <c r="Y4" s="22"/>
    </row>
    <row r="5" spans="1:25" ht="15.75" customHeight="1">
      <c r="A5" s="135" t="s">
        <v>5</v>
      </c>
      <c r="B5" s="161" t="s">
        <v>63</v>
      </c>
      <c r="C5" s="161"/>
      <c r="D5" s="137">
        <v>8.2</v>
      </c>
      <c r="E5" s="138">
        <v>0.6180555555555556</v>
      </c>
      <c r="F5" s="136"/>
      <c r="G5" s="139">
        <v>40440</v>
      </c>
      <c r="H5" s="19"/>
      <c r="I5" s="20"/>
      <c r="J5" s="159"/>
      <c r="K5" s="159"/>
      <c r="L5" s="22"/>
      <c r="M5" s="160"/>
      <c r="N5" s="160"/>
      <c r="O5" s="159"/>
      <c r="P5" s="159"/>
      <c r="Q5" s="22"/>
      <c r="R5" s="160"/>
      <c r="S5" s="160"/>
      <c r="T5" s="22"/>
      <c r="U5" s="22"/>
      <c r="V5" s="22"/>
      <c r="W5" s="22"/>
      <c r="X5" s="22"/>
      <c r="Y5" s="22"/>
    </row>
    <row r="6" spans="1:25" ht="15.75" customHeight="1">
      <c r="A6" s="135" t="s">
        <v>6</v>
      </c>
      <c r="B6" s="161" t="s">
        <v>66</v>
      </c>
      <c r="C6" s="161"/>
      <c r="D6" s="137">
        <v>7.2</v>
      </c>
      <c r="E6" s="138">
        <v>0.4930555555555556</v>
      </c>
      <c r="F6" s="136"/>
      <c r="G6" s="139">
        <v>40441</v>
      </c>
      <c r="H6" s="18"/>
      <c r="I6" s="20"/>
      <c r="J6" s="13"/>
      <c r="M6" s="152"/>
      <c r="N6" s="152"/>
      <c r="O6" s="13"/>
      <c r="R6" s="152"/>
      <c r="S6" s="152"/>
      <c r="T6" s="14"/>
      <c r="U6" s="14"/>
      <c r="V6" s="14"/>
      <c r="W6" s="14"/>
      <c r="X6" s="14"/>
      <c r="Y6" s="14"/>
    </row>
    <row r="7" spans="1:25" ht="15.75" customHeight="1">
      <c r="A7" s="135" t="s">
        <v>7</v>
      </c>
      <c r="B7" s="161" t="s">
        <v>65</v>
      </c>
      <c r="C7" s="161"/>
      <c r="D7" s="137">
        <v>2.6</v>
      </c>
      <c r="E7" s="138">
        <v>0.6180555555555556</v>
      </c>
      <c r="F7" s="136"/>
      <c r="G7" s="139">
        <v>40441</v>
      </c>
      <c r="H7" s="18"/>
      <c r="I7" s="20"/>
      <c r="J7" s="13"/>
      <c r="M7" s="14"/>
      <c r="N7" s="14"/>
      <c r="O7" s="13"/>
      <c r="R7" s="14"/>
      <c r="S7" s="14"/>
      <c r="T7" s="14"/>
      <c r="U7" s="14"/>
      <c r="V7" s="14"/>
      <c r="W7" s="14"/>
      <c r="X7" s="14"/>
      <c r="Y7" s="14"/>
    </row>
    <row r="8" spans="1:25" ht="16.5">
      <c r="A8" s="135" t="s">
        <v>8</v>
      </c>
      <c r="B8" s="161" t="s">
        <v>67</v>
      </c>
      <c r="C8" s="161"/>
      <c r="D8" s="137">
        <v>6</v>
      </c>
      <c r="E8" s="138">
        <v>0.6736111111111112</v>
      </c>
      <c r="F8" s="136"/>
      <c r="G8" s="139">
        <v>40441</v>
      </c>
      <c r="H8" s="18"/>
      <c r="I8" s="20"/>
      <c r="J8" s="13"/>
      <c r="M8" s="14"/>
      <c r="N8" s="14"/>
      <c r="O8" s="13"/>
      <c r="R8" s="14"/>
      <c r="S8" s="14"/>
      <c r="T8" s="14"/>
      <c r="U8" s="14"/>
      <c r="V8" s="14"/>
      <c r="W8" s="14"/>
      <c r="X8" s="14"/>
      <c r="Y8" s="14"/>
    </row>
    <row r="9" spans="1:25" ht="16.5">
      <c r="A9" s="135" t="s">
        <v>9</v>
      </c>
      <c r="B9" s="161" t="s">
        <v>69</v>
      </c>
      <c r="C9" s="161"/>
      <c r="D9" s="137">
        <v>6.3</v>
      </c>
      <c r="E9" s="138">
        <v>0.46875</v>
      </c>
      <c r="F9" s="136"/>
      <c r="G9" s="139">
        <v>40442</v>
      </c>
      <c r="H9" s="18"/>
      <c r="I9" s="20"/>
      <c r="J9" s="13"/>
      <c r="M9" s="14"/>
      <c r="N9" s="14"/>
      <c r="O9" s="13"/>
      <c r="R9" s="14"/>
      <c r="S9" s="14"/>
      <c r="T9" s="14"/>
      <c r="U9" s="14"/>
      <c r="V9" s="14"/>
      <c r="W9" s="14"/>
      <c r="X9" s="14"/>
      <c r="Y9" s="14"/>
    </row>
    <row r="10" spans="1:25" ht="16.5">
      <c r="A10" s="135" t="s">
        <v>68</v>
      </c>
      <c r="B10" s="161" t="s">
        <v>70</v>
      </c>
      <c r="C10" s="161"/>
      <c r="D10" s="137">
        <v>4.6</v>
      </c>
      <c r="E10" s="138">
        <v>0.625</v>
      </c>
      <c r="F10" s="136"/>
      <c r="G10" s="139">
        <v>40442</v>
      </c>
      <c r="H10" s="18"/>
      <c r="I10" s="20"/>
      <c r="J10" s="13"/>
      <c r="M10" s="14"/>
      <c r="N10" s="14"/>
      <c r="O10" s="13"/>
      <c r="R10" s="14"/>
      <c r="S10" s="14"/>
      <c r="T10" s="14"/>
      <c r="U10" s="14"/>
      <c r="V10" s="14"/>
      <c r="W10" s="14"/>
      <c r="X10" s="14"/>
      <c r="Y10" s="14"/>
    </row>
    <row r="11" spans="1:15" ht="18" customHeight="1" thickBot="1">
      <c r="A11" s="23"/>
      <c r="B11" s="24"/>
      <c r="C11" s="24"/>
      <c r="D11" s="170">
        <f>4.4+8.2+7.2+2.6+6+6.3+4.6</f>
        <v>39.300000000000004</v>
      </c>
      <c r="E11" s="24"/>
      <c r="F11" s="25">
        <f>MIN(F13:F22)</f>
        <v>0</v>
      </c>
      <c r="G11" s="17"/>
      <c r="H11" s="19"/>
      <c r="J11" s="13"/>
      <c r="O11" s="13"/>
    </row>
    <row r="12" spans="1:51" ht="15.75" customHeight="1" thickBot="1" thickTop="1">
      <c r="A12" s="153" t="s">
        <v>72</v>
      </c>
      <c r="B12" s="154" t="s">
        <v>73</v>
      </c>
      <c r="C12" s="155" t="s">
        <v>74</v>
      </c>
      <c r="D12" s="156" t="s">
        <v>10</v>
      </c>
      <c r="E12" s="157" t="s">
        <v>75</v>
      </c>
      <c r="F12" s="154" t="s">
        <v>11</v>
      </c>
      <c r="G12" s="157" t="s">
        <v>12</v>
      </c>
      <c r="H12" s="158" t="s">
        <v>13</v>
      </c>
      <c r="I12" s="27" t="s">
        <v>14</v>
      </c>
      <c r="J12" s="149" t="s">
        <v>76</v>
      </c>
      <c r="K12" s="149"/>
      <c r="L12" s="149"/>
      <c r="M12" s="149"/>
      <c r="N12" s="149"/>
      <c r="O12" s="149" t="s">
        <v>77</v>
      </c>
      <c r="P12" s="149"/>
      <c r="Q12" s="149"/>
      <c r="R12" s="149"/>
      <c r="S12" s="149"/>
      <c r="T12" s="148" t="s">
        <v>15</v>
      </c>
      <c r="U12" s="149" t="s">
        <v>78</v>
      </c>
      <c r="V12" s="149"/>
      <c r="W12" s="149"/>
      <c r="X12" s="149"/>
      <c r="Y12" s="149"/>
      <c r="Z12" s="148" t="s">
        <v>16</v>
      </c>
      <c r="AA12" s="149" t="s">
        <v>80</v>
      </c>
      <c r="AB12" s="149"/>
      <c r="AC12" s="149"/>
      <c r="AD12" s="149"/>
      <c r="AE12" s="149"/>
      <c r="AF12" s="148" t="s">
        <v>17</v>
      </c>
      <c r="AG12" s="149" t="s">
        <v>81</v>
      </c>
      <c r="AH12" s="149"/>
      <c r="AI12" s="149"/>
      <c r="AJ12" s="149"/>
      <c r="AK12" s="149"/>
      <c r="AL12" s="148" t="s">
        <v>18</v>
      </c>
      <c r="AM12" s="149" t="s">
        <v>82</v>
      </c>
      <c r="AN12" s="149"/>
      <c r="AO12" s="149"/>
      <c r="AP12" s="149"/>
      <c r="AQ12" s="149"/>
      <c r="AR12" s="148" t="s">
        <v>19</v>
      </c>
      <c r="AS12" s="149" t="s">
        <v>83</v>
      </c>
      <c r="AT12" s="149"/>
      <c r="AU12" s="149"/>
      <c r="AV12" s="149"/>
      <c r="AW12" s="149"/>
      <c r="AX12" s="148" t="s">
        <v>85</v>
      </c>
      <c r="AY12" s="150" t="s">
        <v>84</v>
      </c>
    </row>
    <row r="13" spans="1:51" ht="15.75" customHeight="1" thickBot="1" thickTop="1">
      <c r="A13" s="153"/>
      <c r="B13" s="154"/>
      <c r="C13" s="155"/>
      <c r="D13" s="156"/>
      <c r="E13" s="157"/>
      <c r="F13" s="154"/>
      <c r="G13" s="157"/>
      <c r="H13" s="158"/>
      <c r="I13" s="28" t="s">
        <v>20</v>
      </c>
      <c r="J13" s="29" t="s">
        <v>21</v>
      </c>
      <c r="K13" s="30" t="s">
        <v>22</v>
      </c>
      <c r="L13" s="31" t="s">
        <v>23</v>
      </c>
      <c r="M13" s="30" t="s">
        <v>93</v>
      </c>
      <c r="N13" s="162" t="s">
        <v>86</v>
      </c>
      <c r="O13" s="29" t="s">
        <v>24</v>
      </c>
      <c r="P13" s="30" t="s">
        <v>22</v>
      </c>
      <c r="Q13" s="31" t="s">
        <v>23</v>
      </c>
      <c r="R13" s="30" t="s">
        <v>93</v>
      </c>
      <c r="S13" s="162" t="s">
        <v>87</v>
      </c>
      <c r="T13" s="148"/>
      <c r="U13" s="29" t="s">
        <v>25</v>
      </c>
      <c r="V13" s="30" t="s">
        <v>22</v>
      </c>
      <c r="W13" s="31" t="s">
        <v>23</v>
      </c>
      <c r="X13" s="30" t="s">
        <v>93</v>
      </c>
      <c r="Y13" s="162" t="s">
        <v>88</v>
      </c>
      <c r="Z13" s="148"/>
      <c r="AA13" s="29" t="s">
        <v>26</v>
      </c>
      <c r="AB13" s="30" t="s">
        <v>22</v>
      </c>
      <c r="AC13" s="31" t="s">
        <v>23</v>
      </c>
      <c r="AD13" s="30" t="s">
        <v>93</v>
      </c>
      <c r="AE13" s="162" t="s">
        <v>89</v>
      </c>
      <c r="AF13" s="148"/>
      <c r="AG13" s="29" t="s">
        <v>27</v>
      </c>
      <c r="AH13" s="30" t="s">
        <v>22</v>
      </c>
      <c r="AI13" s="31" t="s">
        <v>23</v>
      </c>
      <c r="AJ13" s="30" t="s">
        <v>93</v>
      </c>
      <c r="AK13" s="162" t="s">
        <v>90</v>
      </c>
      <c r="AL13" s="148"/>
      <c r="AM13" s="29" t="s">
        <v>28</v>
      </c>
      <c r="AN13" s="30" t="s">
        <v>22</v>
      </c>
      <c r="AO13" s="31" t="s">
        <v>23</v>
      </c>
      <c r="AP13" s="30" t="s">
        <v>93</v>
      </c>
      <c r="AQ13" s="162" t="s">
        <v>91</v>
      </c>
      <c r="AR13" s="148"/>
      <c r="AS13" s="29" t="s">
        <v>28</v>
      </c>
      <c r="AT13" s="30" t="s">
        <v>22</v>
      </c>
      <c r="AU13" s="31" t="s">
        <v>23</v>
      </c>
      <c r="AV13" s="30" t="s">
        <v>93</v>
      </c>
      <c r="AW13" s="162" t="s">
        <v>92</v>
      </c>
      <c r="AX13" s="148"/>
      <c r="AY13" s="151"/>
    </row>
    <row r="14" spans="1:51" ht="19.5" customHeight="1" thickTop="1">
      <c r="A14" s="32">
        <v>1</v>
      </c>
      <c r="B14" s="93" t="s">
        <v>58</v>
      </c>
      <c r="C14" s="65">
        <v>10</v>
      </c>
      <c r="D14" s="131" t="s">
        <v>30</v>
      </c>
      <c r="E14" s="143" t="s">
        <v>38</v>
      </c>
      <c r="F14" s="35"/>
      <c r="G14" s="36" t="s">
        <v>32</v>
      </c>
      <c r="H14" s="37">
        <v>1</v>
      </c>
      <c r="I14" s="38">
        <f aca="true" t="shared" si="0" ref="I14:I28">F14-$F$11</f>
        <v>0</v>
      </c>
      <c r="J14" s="39"/>
      <c r="K14" s="40">
        <f aca="true" t="shared" si="1" ref="K14:K28">IF(J14=0,0,J14-$E$4)</f>
        <v>0</v>
      </c>
      <c r="L14" s="41">
        <f aca="true" t="shared" si="2" ref="L14:L28">IF(K14=0,0,TIME(,,((SECOND(K14)+MINUTE(K14)*60+HOUR(K14)*3600)*1)-($D$4*I14)))</f>
        <v>0</v>
      </c>
      <c r="M14" s="42"/>
      <c r="N14" s="43">
        <v>2</v>
      </c>
      <c r="O14" s="44"/>
      <c r="P14" s="45"/>
      <c r="Q14" s="46"/>
      <c r="R14" s="42"/>
      <c r="S14" s="47">
        <v>5</v>
      </c>
      <c r="T14" s="48">
        <f aca="true" t="shared" si="3" ref="T14:T28">N14+S14</f>
        <v>7</v>
      </c>
      <c r="U14" s="42"/>
      <c r="V14" s="49">
        <f aca="true" t="shared" si="4" ref="V14:V28">IF(U14=0,0,U14-$E$6)</f>
        <v>0</v>
      </c>
      <c r="W14" s="50">
        <f aca="true" t="shared" si="5" ref="W14:W28">IF(V14=0,0,TIME(,,((SECOND(V14)+MINUTE(V14)*60+HOUR(V14)*3600)*1)-($D$6*$I14)))</f>
        <v>0</v>
      </c>
      <c r="X14" s="51"/>
      <c r="Y14" s="164">
        <v>7</v>
      </c>
      <c r="Z14" s="53">
        <f aca="true" t="shared" si="6" ref="Z14:Z28">N14+S14+Y14</f>
        <v>14</v>
      </c>
      <c r="AA14" s="42"/>
      <c r="AB14" s="49">
        <f aca="true" t="shared" si="7" ref="AB14:AB28">IF(AA14=0,0,AA14-$E$7)</f>
        <v>0</v>
      </c>
      <c r="AC14" s="50">
        <f aca="true" t="shared" si="8" ref="AC14:AC28">IF(AB14=0,0,TIME(,,((SECOND(AB14)+MINUTE(AB14)*60+HOUR(AB14)*3600)*1)-($D$7*$I14)))</f>
        <v>0</v>
      </c>
      <c r="AD14" s="51"/>
      <c r="AE14" s="52">
        <v>2</v>
      </c>
      <c r="AF14" s="53">
        <f aca="true" t="shared" si="9" ref="AF14:AF28">N14+S14+Y14+AE14</f>
        <v>16</v>
      </c>
      <c r="AG14" s="44"/>
      <c r="AH14" s="54">
        <f aca="true" t="shared" si="10" ref="AH14:AH28">IF(AG14=0,0,AG14-$E$8)</f>
        <v>0</v>
      </c>
      <c r="AI14" s="50">
        <f aca="true" t="shared" si="11" ref="AI14:AI28">IF(AH14=0,0,TIME(,,((SECOND(AH14)+MINUTE(AH14)*60+HOUR(AH14)*3600)*1)-($D$4*AF14)))</f>
        <v>0</v>
      </c>
      <c r="AJ14" s="55"/>
      <c r="AK14" s="167">
        <v>1</v>
      </c>
      <c r="AL14" s="56">
        <f aca="true" t="shared" si="12" ref="AL14:AL28">N14+S14+Y14+AE14+AK14</f>
        <v>17</v>
      </c>
      <c r="AM14" s="57"/>
      <c r="AN14" s="58">
        <f aca="true" t="shared" si="13" ref="AN14:AN28">IF(AM14=0,0,AM14-$E$4)</f>
        <v>0</v>
      </c>
      <c r="AO14" s="59">
        <f aca="true" t="shared" si="14" ref="AO14:AO28">IF(AN14=0,0,TIME(,,((SECOND(AN14)+MINUTE(AN14)*60+HOUR(AN14)*3600)*1)-($D$4*AL14)))</f>
        <v>0</v>
      </c>
      <c r="AP14" s="60"/>
      <c r="AQ14" s="61">
        <v>6</v>
      </c>
      <c r="AR14" s="53">
        <f aca="true" t="shared" si="15" ref="AR14:AR28">AL14+AQ14</f>
        <v>23</v>
      </c>
      <c r="AS14" s="57"/>
      <c r="AT14" s="58">
        <f aca="true" t="shared" si="16" ref="AT14:AT28">IF(AS14=0,0,AS14-$E$4)</f>
        <v>0</v>
      </c>
      <c r="AU14" s="59">
        <f aca="true" t="shared" si="17" ref="AU14:AU28">IF(AT14=0,0,TIME(,,((SECOND(AT14)+MINUTE(AT14)*60+HOUR(AT14)*3600)*1)-($D$4*AY14)))</f>
        <v>0</v>
      </c>
      <c r="AV14" s="60"/>
      <c r="AW14" s="61">
        <v>2</v>
      </c>
      <c r="AX14" s="53">
        <f aca="true" t="shared" si="18" ref="AX14:AX28">AR14+AW14</f>
        <v>25</v>
      </c>
      <c r="AY14" s="62">
        <f aca="true" t="shared" si="19" ref="AY14:AY28">((N14+S14+Y14+AE14+AK14+AQ14+AW14)-IF(COUNT(N14,S14,Y14,AE14,AK14,AQ14,AW14)&gt;3,MAX(N14,S14,Y14,AE14,AK14,AQ14,AW14),0))</f>
        <v>18</v>
      </c>
    </row>
    <row r="15" spans="1:51" s="78" customFormat="1" ht="19.5" customHeight="1">
      <c r="A15" s="63">
        <v>2</v>
      </c>
      <c r="B15" s="64" t="s">
        <v>50</v>
      </c>
      <c r="C15" s="65">
        <v>2</v>
      </c>
      <c r="D15" s="131" t="s">
        <v>30</v>
      </c>
      <c r="E15" s="144" t="s">
        <v>57</v>
      </c>
      <c r="F15" s="66"/>
      <c r="G15" s="67" t="s">
        <v>32</v>
      </c>
      <c r="H15" s="68">
        <v>1</v>
      </c>
      <c r="I15" s="38">
        <f t="shared" si="0"/>
        <v>0</v>
      </c>
      <c r="J15" s="39"/>
      <c r="K15" s="40">
        <f t="shared" si="1"/>
        <v>0</v>
      </c>
      <c r="L15" s="41">
        <f t="shared" si="2"/>
        <v>0</v>
      </c>
      <c r="M15" s="44" t="s">
        <v>49</v>
      </c>
      <c r="N15" s="163">
        <v>15</v>
      </c>
      <c r="O15" s="44"/>
      <c r="P15" s="70"/>
      <c r="Q15" s="46"/>
      <c r="R15" s="71"/>
      <c r="S15" s="47">
        <v>8</v>
      </c>
      <c r="T15" s="72">
        <f t="shared" si="3"/>
        <v>23</v>
      </c>
      <c r="U15" s="44"/>
      <c r="V15" s="73">
        <f t="shared" si="4"/>
        <v>0</v>
      </c>
      <c r="W15" s="50">
        <f t="shared" si="5"/>
        <v>0</v>
      </c>
      <c r="X15" s="74"/>
      <c r="Y15" s="52">
        <v>5</v>
      </c>
      <c r="Z15" s="75">
        <f t="shared" si="6"/>
        <v>28</v>
      </c>
      <c r="AA15" s="44"/>
      <c r="AB15" s="73">
        <f t="shared" si="7"/>
        <v>0</v>
      </c>
      <c r="AC15" s="50">
        <f t="shared" si="8"/>
        <v>0</v>
      </c>
      <c r="AD15" s="74"/>
      <c r="AE15" s="168">
        <v>1</v>
      </c>
      <c r="AF15" s="75">
        <f t="shared" si="9"/>
        <v>29</v>
      </c>
      <c r="AG15" s="44"/>
      <c r="AH15" s="54">
        <f t="shared" si="10"/>
        <v>0</v>
      </c>
      <c r="AI15" s="50">
        <f t="shared" si="11"/>
        <v>0</v>
      </c>
      <c r="AJ15" s="55"/>
      <c r="AK15" s="47">
        <v>2</v>
      </c>
      <c r="AL15" s="76">
        <f t="shared" si="12"/>
        <v>31</v>
      </c>
      <c r="AM15" s="44"/>
      <c r="AN15" s="77">
        <f t="shared" si="13"/>
        <v>0</v>
      </c>
      <c r="AO15" s="50">
        <f t="shared" si="14"/>
        <v>0</v>
      </c>
      <c r="AP15" s="50"/>
      <c r="AQ15" s="169">
        <v>1</v>
      </c>
      <c r="AR15" s="75">
        <f t="shared" si="15"/>
        <v>32</v>
      </c>
      <c r="AS15" s="44"/>
      <c r="AT15" s="77">
        <f t="shared" si="16"/>
        <v>0</v>
      </c>
      <c r="AU15" s="50">
        <f t="shared" si="17"/>
        <v>0</v>
      </c>
      <c r="AV15" s="50"/>
      <c r="AW15" s="69">
        <v>3</v>
      </c>
      <c r="AX15" s="75">
        <f t="shared" si="18"/>
        <v>35</v>
      </c>
      <c r="AY15" s="62">
        <f t="shared" si="19"/>
        <v>20</v>
      </c>
    </row>
    <row r="16" spans="1:51" ht="19.5" customHeight="1">
      <c r="A16" s="32">
        <v>3</v>
      </c>
      <c r="B16" s="64" t="s">
        <v>40</v>
      </c>
      <c r="C16" s="65">
        <v>5</v>
      </c>
      <c r="D16" s="131" t="s">
        <v>30</v>
      </c>
      <c r="E16" s="144" t="s">
        <v>59</v>
      </c>
      <c r="F16" s="35"/>
      <c r="G16" s="67" t="s">
        <v>32</v>
      </c>
      <c r="H16" s="68">
        <v>1</v>
      </c>
      <c r="I16" s="38">
        <f t="shared" si="0"/>
        <v>0</v>
      </c>
      <c r="J16" s="39"/>
      <c r="K16" s="40">
        <f t="shared" si="1"/>
        <v>0</v>
      </c>
      <c r="L16" s="41">
        <f t="shared" si="2"/>
        <v>0</v>
      </c>
      <c r="M16" s="44"/>
      <c r="N16" s="69">
        <v>5</v>
      </c>
      <c r="O16" s="44"/>
      <c r="P16" s="70"/>
      <c r="Q16" s="46"/>
      <c r="R16" s="71"/>
      <c r="S16" s="167">
        <v>1</v>
      </c>
      <c r="T16" s="72">
        <f t="shared" si="3"/>
        <v>6</v>
      </c>
      <c r="U16" s="71"/>
      <c r="V16" s="73">
        <f t="shared" si="4"/>
        <v>0</v>
      </c>
      <c r="W16" s="50">
        <f t="shared" si="5"/>
        <v>0</v>
      </c>
      <c r="X16" s="74"/>
      <c r="Y16" s="52">
        <v>2</v>
      </c>
      <c r="Z16" s="75">
        <f t="shared" si="6"/>
        <v>8</v>
      </c>
      <c r="AA16" s="71"/>
      <c r="AB16" s="73">
        <f t="shared" si="7"/>
        <v>0</v>
      </c>
      <c r="AC16" s="50">
        <f t="shared" si="8"/>
        <v>0</v>
      </c>
      <c r="AD16" s="74"/>
      <c r="AE16" s="164">
        <v>8</v>
      </c>
      <c r="AF16" s="75">
        <f t="shared" si="9"/>
        <v>16</v>
      </c>
      <c r="AG16" s="44"/>
      <c r="AH16" s="54">
        <f t="shared" si="10"/>
        <v>0</v>
      </c>
      <c r="AI16" s="50">
        <f t="shared" si="11"/>
        <v>0</v>
      </c>
      <c r="AJ16" s="55"/>
      <c r="AK16" s="47">
        <v>4</v>
      </c>
      <c r="AL16" s="76">
        <f t="shared" si="12"/>
        <v>20</v>
      </c>
      <c r="AM16" s="44"/>
      <c r="AN16" s="77">
        <f t="shared" si="13"/>
        <v>0</v>
      </c>
      <c r="AO16" s="50">
        <f t="shared" si="14"/>
        <v>0</v>
      </c>
      <c r="AP16" s="50"/>
      <c r="AQ16" s="69">
        <v>2</v>
      </c>
      <c r="AR16" s="75">
        <f t="shared" si="15"/>
        <v>22</v>
      </c>
      <c r="AS16" s="44"/>
      <c r="AT16" s="77">
        <f t="shared" si="16"/>
        <v>0</v>
      </c>
      <c r="AU16" s="50">
        <f t="shared" si="17"/>
        <v>0</v>
      </c>
      <c r="AV16" s="50"/>
      <c r="AW16" s="69">
        <v>6</v>
      </c>
      <c r="AX16" s="75">
        <f t="shared" si="18"/>
        <v>28</v>
      </c>
      <c r="AY16" s="62">
        <f t="shared" si="19"/>
        <v>20</v>
      </c>
    </row>
    <row r="17" spans="1:51" ht="19.5" customHeight="1">
      <c r="A17" s="63">
        <v>4</v>
      </c>
      <c r="B17" s="64" t="s">
        <v>48</v>
      </c>
      <c r="C17" s="65">
        <v>8</v>
      </c>
      <c r="D17" s="131" t="s">
        <v>30</v>
      </c>
      <c r="E17" s="144" t="s">
        <v>31</v>
      </c>
      <c r="F17" s="35"/>
      <c r="G17" s="79" t="s">
        <v>32</v>
      </c>
      <c r="H17" s="68">
        <v>1</v>
      </c>
      <c r="I17" s="38">
        <f t="shared" si="0"/>
        <v>0</v>
      </c>
      <c r="J17" s="39"/>
      <c r="K17" s="40">
        <f t="shared" si="1"/>
        <v>0</v>
      </c>
      <c r="L17" s="41">
        <f t="shared" si="2"/>
        <v>0</v>
      </c>
      <c r="M17" s="44"/>
      <c r="N17" s="169">
        <v>1</v>
      </c>
      <c r="O17" s="44"/>
      <c r="P17" s="70"/>
      <c r="Q17" s="46"/>
      <c r="R17" s="71"/>
      <c r="S17" s="47">
        <v>2</v>
      </c>
      <c r="T17" s="72">
        <f t="shared" si="3"/>
        <v>3</v>
      </c>
      <c r="U17" s="71"/>
      <c r="V17" s="73">
        <f t="shared" si="4"/>
        <v>0</v>
      </c>
      <c r="W17" s="50">
        <f t="shared" si="5"/>
        <v>0</v>
      </c>
      <c r="X17" s="74"/>
      <c r="Y17" s="52">
        <v>3</v>
      </c>
      <c r="Z17" s="75">
        <f t="shared" si="6"/>
        <v>6</v>
      </c>
      <c r="AA17" s="71"/>
      <c r="AB17" s="73">
        <f t="shared" si="7"/>
        <v>0</v>
      </c>
      <c r="AC17" s="50">
        <f t="shared" si="8"/>
        <v>0</v>
      </c>
      <c r="AD17" s="74"/>
      <c r="AE17" s="52">
        <v>6</v>
      </c>
      <c r="AF17" s="75">
        <f t="shared" si="9"/>
        <v>12</v>
      </c>
      <c r="AG17" s="44"/>
      <c r="AH17" s="54">
        <f t="shared" si="10"/>
        <v>0</v>
      </c>
      <c r="AI17" s="50">
        <f t="shared" si="11"/>
        <v>0</v>
      </c>
      <c r="AJ17" s="55"/>
      <c r="AK17" s="165">
        <v>10</v>
      </c>
      <c r="AL17" s="76">
        <f t="shared" si="12"/>
        <v>22</v>
      </c>
      <c r="AM17" s="44"/>
      <c r="AN17" s="77">
        <f t="shared" si="13"/>
        <v>0</v>
      </c>
      <c r="AO17" s="50">
        <f t="shared" si="14"/>
        <v>0</v>
      </c>
      <c r="AP17" s="50"/>
      <c r="AQ17" s="69">
        <v>5</v>
      </c>
      <c r="AR17" s="75">
        <f t="shared" si="15"/>
        <v>27</v>
      </c>
      <c r="AS17" s="44"/>
      <c r="AT17" s="77">
        <f t="shared" si="16"/>
        <v>0</v>
      </c>
      <c r="AU17" s="50">
        <f t="shared" si="17"/>
        <v>0</v>
      </c>
      <c r="AV17" s="50"/>
      <c r="AW17" s="69">
        <v>4</v>
      </c>
      <c r="AX17" s="75">
        <f t="shared" si="18"/>
        <v>31</v>
      </c>
      <c r="AY17" s="62">
        <f t="shared" si="19"/>
        <v>21</v>
      </c>
    </row>
    <row r="18" spans="1:51" ht="19.5" customHeight="1">
      <c r="A18" s="32">
        <v>5</v>
      </c>
      <c r="B18" s="64" t="s">
        <v>33</v>
      </c>
      <c r="C18" s="65">
        <v>14</v>
      </c>
      <c r="D18" s="131" t="s">
        <v>30</v>
      </c>
      <c r="E18" s="144" t="s">
        <v>94</v>
      </c>
      <c r="F18" s="66"/>
      <c r="G18" s="67" t="s">
        <v>32</v>
      </c>
      <c r="H18" s="68">
        <v>1</v>
      </c>
      <c r="I18" s="38">
        <f t="shared" si="0"/>
        <v>0</v>
      </c>
      <c r="J18" s="39"/>
      <c r="K18" s="40">
        <f t="shared" si="1"/>
        <v>0</v>
      </c>
      <c r="L18" s="41">
        <f t="shared" si="2"/>
        <v>0</v>
      </c>
      <c r="M18" s="44"/>
      <c r="N18" s="69">
        <v>3</v>
      </c>
      <c r="O18" s="44"/>
      <c r="P18" s="70"/>
      <c r="Q18" s="46"/>
      <c r="R18" s="71"/>
      <c r="S18" s="47">
        <v>4</v>
      </c>
      <c r="T18" s="72">
        <f t="shared" si="3"/>
        <v>7</v>
      </c>
      <c r="U18" s="71"/>
      <c r="V18" s="73">
        <f t="shared" si="4"/>
        <v>0</v>
      </c>
      <c r="W18" s="50">
        <f t="shared" si="5"/>
        <v>0</v>
      </c>
      <c r="X18" s="74"/>
      <c r="Y18" s="52">
        <v>4</v>
      </c>
      <c r="Z18" s="75">
        <f t="shared" si="6"/>
        <v>11</v>
      </c>
      <c r="AA18" s="71"/>
      <c r="AB18" s="73">
        <f t="shared" si="7"/>
        <v>0</v>
      </c>
      <c r="AC18" s="50">
        <f t="shared" si="8"/>
        <v>0</v>
      </c>
      <c r="AD18" s="74"/>
      <c r="AE18" s="52">
        <v>5</v>
      </c>
      <c r="AF18" s="75">
        <f t="shared" si="9"/>
        <v>16</v>
      </c>
      <c r="AG18" s="44"/>
      <c r="AH18" s="54">
        <f t="shared" si="10"/>
        <v>0</v>
      </c>
      <c r="AI18" s="50">
        <f t="shared" si="11"/>
        <v>0</v>
      </c>
      <c r="AJ18" s="55"/>
      <c r="AK18" s="47">
        <v>3</v>
      </c>
      <c r="AL18" s="76">
        <f t="shared" si="12"/>
        <v>19</v>
      </c>
      <c r="AM18" s="44"/>
      <c r="AN18" s="77">
        <f t="shared" si="13"/>
        <v>0</v>
      </c>
      <c r="AO18" s="50">
        <f t="shared" si="14"/>
        <v>0</v>
      </c>
      <c r="AP18" s="50"/>
      <c r="AQ18" s="163">
        <v>11</v>
      </c>
      <c r="AR18" s="75">
        <f t="shared" si="15"/>
        <v>30</v>
      </c>
      <c r="AS18" s="44"/>
      <c r="AT18" s="77">
        <f t="shared" si="16"/>
        <v>0</v>
      </c>
      <c r="AU18" s="50">
        <f t="shared" si="17"/>
        <v>0</v>
      </c>
      <c r="AV18" s="50"/>
      <c r="AW18" s="69">
        <v>8</v>
      </c>
      <c r="AX18" s="75">
        <f t="shared" si="18"/>
        <v>38</v>
      </c>
      <c r="AY18" s="62">
        <f t="shared" si="19"/>
        <v>27</v>
      </c>
    </row>
    <row r="19" spans="1:51" ht="19.5" customHeight="1">
      <c r="A19" s="63">
        <v>6</v>
      </c>
      <c r="B19" s="64" t="s">
        <v>34</v>
      </c>
      <c r="C19" s="65">
        <v>12</v>
      </c>
      <c r="D19" s="131" t="s">
        <v>30</v>
      </c>
      <c r="E19" s="145" t="s">
        <v>37</v>
      </c>
      <c r="F19" s="66"/>
      <c r="G19" s="67" t="s">
        <v>32</v>
      </c>
      <c r="H19" s="68">
        <v>1</v>
      </c>
      <c r="I19" s="38">
        <f t="shared" si="0"/>
        <v>0</v>
      </c>
      <c r="J19" s="39"/>
      <c r="K19" s="40">
        <f t="shared" si="1"/>
        <v>0</v>
      </c>
      <c r="L19" s="41">
        <f t="shared" si="2"/>
        <v>0</v>
      </c>
      <c r="M19" s="44"/>
      <c r="N19" s="163">
        <v>9</v>
      </c>
      <c r="O19" s="44"/>
      <c r="P19" s="70"/>
      <c r="Q19" s="46"/>
      <c r="R19" s="71"/>
      <c r="S19" s="47">
        <v>3</v>
      </c>
      <c r="T19" s="72">
        <f t="shared" si="3"/>
        <v>12</v>
      </c>
      <c r="U19" s="71"/>
      <c r="V19" s="73">
        <f t="shared" si="4"/>
        <v>0</v>
      </c>
      <c r="W19" s="50">
        <f t="shared" si="5"/>
        <v>0</v>
      </c>
      <c r="X19" s="74"/>
      <c r="Y19" s="168">
        <v>1</v>
      </c>
      <c r="Z19" s="75">
        <f t="shared" si="6"/>
        <v>13</v>
      </c>
      <c r="AA19" s="71"/>
      <c r="AB19" s="73">
        <f t="shared" si="7"/>
        <v>0</v>
      </c>
      <c r="AC19" s="50">
        <f t="shared" si="8"/>
        <v>0</v>
      </c>
      <c r="AD19" s="74"/>
      <c r="AE19" s="52">
        <v>3</v>
      </c>
      <c r="AF19" s="75">
        <f t="shared" si="9"/>
        <v>16</v>
      </c>
      <c r="AG19" s="44"/>
      <c r="AH19" s="54">
        <f t="shared" si="10"/>
        <v>0</v>
      </c>
      <c r="AI19" s="50">
        <f t="shared" si="11"/>
        <v>0</v>
      </c>
      <c r="AJ19" s="55"/>
      <c r="AK19" s="47">
        <v>6</v>
      </c>
      <c r="AL19" s="76">
        <f t="shared" si="12"/>
        <v>22</v>
      </c>
      <c r="AM19" s="44"/>
      <c r="AN19" s="77">
        <f t="shared" si="13"/>
        <v>0</v>
      </c>
      <c r="AO19" s="50">
        <f t="shared" si="14"/>
        <v>0</v>
      </c>
      <c r="AP19" s="50"/>
      <c r="AQ19" s="69">
        <v>8</v>
      </c>
      <c r="AR19" s="75">
        <f t="shared" si="15"/>
        <v>30</v>
      </c>
      <c r="AS19" s="44"/>
      <c r="AT19" s="77">
        <f t="shared" si="16"/>
        <v>0</v>
      </c>
      <c r="AU19" s="50">
        <f t="shared" si="17"/>
        <v>0</v>
      </c>
      <c r="AV19" s="50"/>
      <c r="AW19" s="69">
        <v>7</v>
      </c>
      <c r="AX19" s="75">
        <f t="shared" si="18"/>
        <v>37</v>
      </c>
      <c r="AY19" s="62">
        <f t="shared" si="19"/>
        <v>28</v>
      </c>
    </row>
    <row r="20" spans="1:51" ht="19.5" customHeight="1">
      <c r="A20" s="32">
        <v>7</v>
      </c>
      <c r="B20" s="33" t="s">
        <v>39</v>
      </c>
      <c r="C20" s="34">
        <v>1</v>
      </c>
      <c r="D20" s="131" t="s">
        <v>30</v>
      </c>
      <c r="E20" s="144" t="s">
        <v>56</v>
      </c>
      <c r="F20" s="35"/>
      <c r="G20" s="81" t="s">
        <v>32</v>
      </c>
      <c r="H20" s="68">
        <v>1</v>
      </c>
      <c r="I20" s="38">
        <f t="shared" si="0"/>
        <v>0</v>
      </c>
      <c r="J20" s="39"/>
      <c r="K20" s="40">
        <f t="shared" si="1"/>
        <v>0</v>
      </c>
      <c r="L20" s="41">
        <f t="shared" si="2"/>
        <v>0</v>
      </c>
      <c r="M20" s="44"/>
      <c r="N20" s="69">
        <v>4</v>
      </c>
      <c r="O20" s="44"/>
      <c r="P20" s="70"/>
      <c r="Q20" s="46"/>
      <c r="R20" s="71"/>
      <c r="S20" s="47">
        <v>9</v>
      </c>
      <c r="T20" s="72">
        <f t="shared" si="3"/>
        <v>13</v>
      </c>
      <c r="U20" s="71"/>
      <c r="V20" s="73">
        <f t="shared" si="4"/>
        <v>0</v>
      </c>
      <c r="W20" s="50">
        <f t="shared" si="5"/>
        <v>0</v>
      </c>
      <c r="X20" s="74"/>
      <c r="Y20" s="52">
        <v>6</v>
      </c>
      <c r="Z20" s="75">
        <f t="shared" si="6"/>
        <v>19</v>
      </c>
      <c r="AA20" s="44"/>
      <c r="AB20" s="73">
        <f t="shared" si="7"/>
        <v>0</v>
      </c>
      <c r="AC20" s="50">
        <f t="shared" si="8"/>
        <v>0</v>
      </c>
      <c r="AD20" s="74"/>
      <c r="AE20" s="164">
        <v>10</v>
      </c>
      <c r="AF20" s="75">
        <f t="shared" si="9"/>
        <v>29</v>
      </c>
      <c r="AG20" s="44"/>
      <c r="AH20" s="54">
        <f t="shared" si="10"/>
        <v>0</v>
      </c>
      <c r="AI20" s="50">
        <f t="shared" si="11"/>
        <v>0</v>
      </c>
      <c r="AJ20" s="55"/>
      <c r="AK20" s="47">
        <v>5</v>
      </c>
      <c r="AL20" s="76">
        <f t="shared" si="12"/>
        <v>34</v>
      </c>
      <c r="AM20" s="44"/>
      <c r="AN20" s="77">
        <f t="shared" si="13"/>
        <v>0</v>
      </c>
      <c r="AO20" s="50">
        <f t="shared" si="14"/>
        <v>0</v>
      </c>
      <c r="AP20" s="50"/>
      <c r="AQ20" s="69">
        <v>3</v>
      </c>
      <c r="AR20" s="75">
        <f t="shared" si="15"/>
        <v>37</v>
      </c>
      <c r="AS20" s="44"/>
      <c r="AT20" s="77">
        <f t="shared" si="16"/>
        <v>0</v>
      </c>
      <c r="AU20" s="50">
        <f t="shared" si="17"/>
        <v>0</v>
      </c>
      <c r="AV20" s="50"/>
      <c r="AW20" s="169">
        <v>1</v>
      </c>
      <c r="AX20" s="75">
        <f t="shared" si="18"/>
        <v>38</v>
      </c>
      <c r="AY20" s="62">
        <f t="shared" si="19"/>
        <v>28</v>
      </c>
    </row>
    <row r="21" spans="1:51" ht="19.5" customHeight="1">
      <c r="A21" s="63">
        <v>8</v>
      </c>
      <c r="B21" s="64" t="s">
        <v>55</v>
      </c>
      <c r="C21" s="65">
        <v>3</v>
      </c>
      <c r="D21" s="131" t="s">
        <v>30</v>
      </c>
      <c r="E21" s="144" t="s">
        <v>44</v>
      </c>
      <c r="F21" s="66"/>
      <c r="G21" s="67" t="s">
        <v>32</v>
      </c>
      <c r="H21" s="68">
        <v>1</v>
      </c>
      <c r="I21" s="38">
        <f t="shared" si="0"/>
        <v>0</v>
      </c>
      <c r="J21" s="39"/>
      <c r="K21" s="40">
        <f t="shared" si="1"/>
        <v>0</v>
      </c>
      <c r="L21" s="41">
        <f t="shared" si="2"/>
        <v>0</v>
      </c>
      <c r="M21" s="44"/>
      <c r="N21" s="163">
        <v>11</v>
      </c>
      <c r="O21" s="44"/>
      <c r="P21" s="70"/>
      <c r="Q21" s="46"/>
      <c r="R21" s="71"/>
      <c r="S21" s="47">
        <v>6</v>
      </c>
      <c r="T21" s="72">
        <f t="shared" si="3"/>
        <v>17</v>
      </c>
      <c r="U21" s="71"/>
      <c r="V21" s="73">
        <f t="shared" si="4"/>
        <v>0</v>
      </c>
      <c r="W21" s="50">
        <f t="shared" si="5"/>
        <v>0</v>
      </c>
      <c r="X21" s="74"/>
      <c r="Y21" s="52">
        <v>8</v>
      </c>
      <c r="Z21" s="75">
        <f t="shared" si="6"/>
        <v>25</v>
      </c>
      <c r="AA21" s="44"/>
      <c r="AB21" s="73">
        <f t="shared" si="7"/>
        <v>0</v>
      </c>
      <c r="AC21" s="50">
        <f t="shared" si="8"/>
        <v>0</v>
      </c>
      <c r="AD21" s="74"/>
      <c r="AE21" s="52">
        <v>4</v>
      </c>
      <c r="AF21" s="75">
        <f t="shared" si="9"/>
        <v>29</v>
      </c>
      <c r="AG21" s="44"/>
      <c r="AH21" s="54">
        <f t="shared" si="10"/>
        <v>0</v>
      </c>
      <c r="AI21" s="50">
        <f t="shared" si="11"/>
        <v>0</v>
      </c>
      <c r="AJ21" s="55"/>
      <c r="AK21" s="47">
        <v>9</v>
      </c>
      <c r="AL21" s="76">
        <f t="shared" si="12"/>
        <v>38</v>
      </c>
      <c r="AM21" s="44"/>
      <c r="AN21" s="77">
        <f t="shared" si="13"/>
        <v>0</v>
      </c>
      <c r="AO21" s="50">
        <f t="shared" si="14"/>
        <v>0</v>
      </c>
      <c r="AP21" s="50"/>
      <c r="AQ21" s="69">
        <v>4</v>
      </c>
      <c r="AR21" s="75">
        <f t="shared" si="15"/>
        <v>42</v>
      </c>
      <c r="AS21" s="44"/>
      <c r="AT21" s="77">
        <f t="shared" si="16"/>
        <v>0</v>
      </c>
      <c r="AU21" s="50">
        <f t="shared" si="17"/>
        <v>0</v>
      </c>
      <c r="AV21" s="50"/>
      <c r="AW21" s="69">
        <v>9</v>
      </c>
      <c r="AX21" s="75">
        <f t="shared" si="18"/>
        <v>51</v>
      </c>
      <c r="AY21" s="62">
        <f t="shared" si="19"/>
        <v>40</v>
      </c>
    </row>
    <row r="22" spans="1:51" ht="19.5" customHeight="1">
      <c r="A22" s="32">
        <v>9</v>
      </c>
      <c r="B22" s="64" t="s">
        <v>43</v>
      </c>
      <c r="C22" s="65">
        <v>11</v>
      </c>
      <c r="D22" s="131" t="s">
        <v>30</v>
      </c>
      <c r="E22" s="144" t="s">
        <v>41</v>
      </c>
      <c r="F22" s="35"/>
      <c r="G22" s="79" t="s">
        <v>32</v>
      </c>
      <c r="H22" s="68">
        <v>1</v>
      </c>
      <c r="I22" s="38">
        <f t="shared" si="0"/>
        <v>0</v>
      </c>
      <c r="J22" s="39"/>
      <c r="K22" s="40">
        <f t="shared" si="1"/>
        <v>0</v>
      </c>
      <c r="L22" s="41">
        <f t="shared" si="2"/>
        <v>0</v>
      </c>
      <c r="M22" s="44"/>
      <c r="N22" s="69">
        <v>7</v>
      </c>
      <c r="O22" s="44"/>
      <c r="P22" s="70"/>
      <c r="Q22" s="46"/>
      <c r="R22" s="71"/>
      <c r="S22" s="165">
        <v>11</v>
      </c>
      <c r="T22" s="72">
        <f t="shared" si="3"/>
        <v>18</v>
      </c>
      <c r="U22" s="71"/>
      <c r="V22" s="73">
        <f t="shared" si="4"/>
        <v>0</v>
      </c>
      <c r="W22" s="50">
        <f t="shared" si="5"/>
        <v>0</v>
      </c>
      <c r="X22" s="74"/>
      <c r="Y22" s="52">
        <v>10</v>
      </c>
      <c r="Z22" s="75">
        <f t="shared" si="6"/>
        <v>28</v>
      </c>
      <c r="AA22" s="44"/>
      <c r="AB22" s="73">
        <f t="shared" si="7"/>
        <v>0</v>
      </c>
      <c r="AC22" s="50">
        <f t="shared" si="8"/>
        <v>0</v>
      </c>
      <c r="AD22" s="74"/>
      <c r="AE22" s="52">
        <v>11</v>
      </c>
      <c r="AF22" s="75">
        <f t="shared" si="9"/>
        <v>39</v>
      </c>
      <c r="AG22" s="44"/>
      <c r="AH22" s="54">
        <f t="shared" si="10"/>
        <v>0</v>
      </c>
      <c r="AI22" s="50">
        <f t="shared" si="11"/>
        <v>0</v>
      </c>
      <c r="AJ22" s="55"/>
      <c r="AK22" s="47">
        <v>8</v>
      </c>
      <c r="AL22" s="76">
        <f t="shared" si="12"/>
        <v>47</v>
      </c>
      <c r="AM22" s="44"/>
      <c r="AN22" s="77">
        <f t="shared" si="13"/>
        <v>0</v>
      </c>
      <c r="AO22" s="50">
        <f t="shared" si="14"/>
        <v>0</v>
      </c>
      <c r="AP22" s="50"/>
      <c r="AQ22" s="69">
        <v>9</v>
      </c>
      <c r="AR22" s="75">
        <f t="shared" si="15"/>
        <v>56</v>
      </c>
      <c r="AS22" s="44"/>
      <c r="AT22" s="77">
        <f t="shared" si="16"/>
        <v>0</v>
      </c>
      <c r="AU22" s="50">
        <f t="shared" si="17"/>
        <v>0</v>
      </c>
      <c r="AV22" s="50"/>
      <c r="AW22" s="69">
        <v>5</v>
      </c>
      <c r="AX22" s="75">
        <f t="shared" si="18"/>
        <v>61</v>
      </c>
      <c r="AY22" s="62">
        <f t="shared" si="19"/>
        <v>50</v>
      </c>
    </row>
    <row r="23" spans="1:51" ht="19.5" customHeight="1">
      <c r="A23" s="63">
        <v>10</v>
      </c>
      <c r="B23" s="33" t="s">
        <v>42</v>
      </c>
      <c r="C23" s="65">
        <v>6</v>
      </c>
      <c r="D23" s="131" t="s">
        <v>30</v>
      </c>
      <c r="E23" s="144" t="s">
        <v>60</v>
      </c>
      <c r="F23" s="80"/>
      <c r="G23" s="79" t="s">
        <v>32</v>
      </c>
      <c r="H23" s="68">
        <v>1</v>
      </c>
      <c r="I23" s="38">
        <f t="shared" si="0"/>
        <v>0</v>
      </c>
      <c r="J23" s="39"/>
      <c r="K23" s="40">
        <f t="shared" si="1"/>
        <v>0</v>
      </c>
      <c r="L23" s="41">
        <f t="shared" si="2"/>
        <v>0</v>
      </c>
      <c r="M23" s="44"/>
      <c r="N23" s="69">
        <v>6</v>
      </c>
      <c r="O23" s="44"/>
      <c r="P23" s="70"/>
      <c r="Q23" s="46"/>
      <c r="R23" s="71"/>
      <c r="S23" s="47">
        <v>10</v>
      </c>
      <c r="T23" s="72">
        <f t="shared" si="3"/>
        <v>16</v>
      </c>
      <c r="U23" s="71"/>
      <c r="V23" s="73">
        <f t="shared" si="4"/>
        <v>0</v>
      </c>
      <c r="W23" s="50">
        <f t="shared" si="5"/>
        <v>0</v>
      </c>
      <c r="X23" s="74"/>
      <c r="Y23" s="52">
        <v>11</v>
      </c>
      <c r="Z23" s="75">
        <f t="shared" si="6"/>
        <v>27</v>
      </c>
      <c r="AA23" s="71"/>
      <c r="AB23" s="73">
        <f t="shared" si="7"/>
        <v>0</v>
      </c>
      <c r="AC23" s="50">
        <f t="shared" si="8"/>
        <v>0</v>
      </c>
      <c r="AD23" s="74"/>
      <c r="AE23" s="52">
        <v>7</v>
      </c>
      <c r="AF23" s="75">
        <f t="shared" si="9"/>
        <v>34</v>
      </c>
      <c r="AG23" s="44"/>
      <c r="AH23" s="54">
        <f t="shared" si="10"/>
        <v>0</v>
      </c>
      <c r="AI23" s="50">
        <f t="shared" si="11"/>
        <v>0</v>
      </c>
      <c r="AJ23" s="55"/>
      <c r="AK23" s="47">
        <v>7</v>
      </c>
      <c r="AL23" s="76">
        <f t="shared" si="12"/>
        <v>41</v>
      </c>
      <c r="AM23" s="44"/>
      <c r="AN23" s="77">
        <f t="shared" si="13"/>
        <v>0</v>
      </c>
      <c r="AO23" s="50">
        <f t="shared" si="14"/>
        <v>0</v>
      </c>
      <c r="AP23" s="50" t="s">
        <v>64</v>
      </c>
      <c r="AQ23" s="163">
        <v>15</v>
      </c>
      <c r="AR23" s="75">
        <f t="shared" si="15"/>
        <v>56</v>
      </c>
      <c r="AS23" s="44"/>
      <c r="AT23" s="77">
        <f t="shared" si="16"/>
        <v>0</v>
      </c>
      <c r="AU23" s="50">
        <f t="shared" si="17"/>
        <v>0</v>
      </c>
      <c r="AV23" s="50"/>
      <c r="AW23" s="69">
        <v>12</v>
      </c>
      <c r="AX23" s="75">
        <f t="shared" si="18"/>
        <v>68</v>
      </c>
      <c r="AY23" s="62">
        <f t="shared" si="19"/>
        <v>53</v>
      </c>
    </row>
    <row r="24" spans="1:51" ht="19.5" customHeight="1">
      <c r="A24" s="32">
        <v>11</v>
      </c>
      <c r="B24" s="33" t="s">
        <v>36</v>
      </c>
      <c r="C24" s="65">
        <v>15</v>
      </c>
      <c r="D24" s="131" t="s">
        <v>30</v>
      </c>
      <c r="E24" s="144" t="s">
        <v>35</v>
      </c>
      <c r="F24" s="66"/>
      <c r="G24" s="67" t="s">
        <v>32</v>
      </c>
      <c r="H24" s="68">
        <v>1</v>
      </c>
      <c r="I24" s="38">
        <f t="shared" si="0"/>
        <v>0</v>
      </c>
      <c r="J24" s="39"/>
      <c r="K24" s="40">
        <f t="shared" si="1"/>
        <v>0</v>
      </c>
      <c r="L24" s="41">
        <f t="shared" si="2"/>
        <v>0</v>
      </c>
      <c r="M24" s="44"/>
      <c r="N24" s="69">
        <v>8</v>
      </c>
      <c r="O24" s="44"/>
      <c r="P24" s="70"/>
      <c r="Q24" s="46"/>
      <c r="R24" s="71"/>
      <c r="S24" s="47">
        <v>7</v>
      </c>
      <c r="T24" s="72">
        <f t="shared" si="3"/>
        <v>15</v>
      </c>
      <c r="U24" s="71"/>
      <c r="V24" s="73">
        <f t="shared" si="4"/>
        <v>0</v>
      </c>
      <c r="W24" s="50">
        <f t="shared" si="5"/>
        <v>0</v>
      </c>
      <c r="X24" s="74"/>
      <c r="Y24" s="164">
        <v>12</v>
      </c>
      <c r="Z24" s="75">
        <f t="shared" si="6"/>
        <v>27</v>
      </c>
      <c r="AA24" s="71"/>
      <c r="AB24" s="73">
        <f t="shared" si="7"/>
        <v>0</v>
      </c>
      <c r="AC24" s="50">
        <f t="shared" si="8"/>
        <v>0</v>
      </c>
      <c r="AD24" s="74"/>
      <c r="AE24" s="52">
        <v>9</v>
      </c>
      <c r="AF24" s="75">
        <f t="shared" si="9"/>
        <v>36</v>
      </c>
      <c r="AG24" s="44"/>
      <c r="AH24" s="54">
        <f t="shared" si="10"/>
        <v>0</v>
      </c>
      <c r="AI24" s="50">
        <f t="shared" si="11"/>
        <v>0</v>
      </c>
      <c r="AJ24" s="55"/>
      <c r="AK24" s="47">
        <v>11</v>
      </c>
      <c r="AL24" s="76">
        <f t="shared" si="12"/>
        <v>47</v>
      </c>
      <c r="AM24" s="44"/>
      <c r="AN24" s="77">
        <f t="shared" si="13"/>
        <v>0</v>
      </c>
      <c r="AO24" s="50">
        <f t="shared" si="14"/>
        <v>0</v>
      </c>
      <c r="AP24" s="50"/>
      <c r="AQ24" s="69">
        <v>7</v>
      </c>
      <c r="AR24" s="75">
        <f t="shared" si="15"/>
        <v>54</v>
      </c>
      <c r="AS24" s="44"/>
      <c r="AT24" s="77">
        <f t="shared" si="16"/>
        <v>0</v>
      </c>
      <c r="AU24" s="50">
        <f t="shared" si="17"/>
        <v>0</v>
      </c>
      <c r="AV24" s="50"/>
      <c r="AW24" s="69">
        <v>11</v>
      </c>
      <c r="AX24" s="75">
        <f t="shared" si="18"/>
        <v>65</v>
      </c>
      <c r="AY24" s="62">
        <f t="shared" si="19"/>
        <v>53</v>
      </c>
    </row>
    <row r="25" spans="1:51" ht="19.5" customHeight="1">
      <c r="A25" s="32">
        <v>12</v>
      </c>
      <c r="B25" s="33" t="s">
        <v>29</v>
      </c>
      <c r="C25" s="65">
        <v>4</v>
      </c>
      <c r="D25" s="131" t="s">
        <v>30</v>
      </c>
      <c r="E25" s="144" t="s">
        <v>46</v>
      </c>
      <c r="F25" s="35"/>
      <c r="G25" s="79" t="s">
        <v>32</v>
      </c>
      <c r="H25" s="68">
        <v>1</v>
      </c>
      <c r="I25" s="38">
        <f t="shared" si="0"/>
        <v>0</v>
      </c>
      <c r="J25" s="39"/>
      <c r="K25" s="40">
        <f t="shared" si="1"/>
        <v>0</v>
      </c>
      <c r="L25" s="41">
        <f t="shared" si="2"/>
        <v>0</v>
      </c>
      <c r="M25" s="44"/>
      <c r="N25" s="69">
        <v>10</v>
      </c>
      <c r="O25" s="44"/>
      <c r="P25" s="70"/>
      <c r="Q25" s="46"/>
      <c r="R25" s="71" t="s">
        <v>64</v>
      </c>
      <c r="S25" s="165">
        <v>15</v>
      </c>
      <c r="T25" s="72">
        <f t="shared" si="3"/>
        <v>25</v>
      </c>
      <c r="U25" s="71"/>
      <c r="V25" s="73">
        <f t="shared" si="4"/>
        <v>0</v>
      </c>
      <c r="W25" s="50">
        <f t="shared" si="5"/>
        <v>0</v>
      </c>
      <c r="X25" s="74"/>
      <c r="Y25" s="52">
        <v>9</v>
      </c>
      <c r="Z25" s="75">
        <f t="shared" si="6"/>
        <v>34</v>
      </c>
      <c r="AA25" s="71"/>
      <c r="AB25" s="73">
        <f t="shared" si="7"/>
        <v>0</v>
      </c>
      <c r="AC25" s="50">
        <f t="shared" si="8"/>
        <v>0</v>
      </c>
      <c r="AD25" s="74"/>
      <c r="AE25" s="52">
        <v>13</v>
      </c>
      <c r="AF25" s="75">
        <f t="shared" si="9"/>
        <v>47</v>
      </c>
      <c r="AG25" s="44"/>
      <c r="AH25" s="54">
        <f t="shared" si="10"/>
        <v>0</v>
      </c>
      <c r="AI25" s="50">
        <f t="shared" si="11"/>
        <v>0</v>
      </c>
      <c r="AJ25" s="55"/>
      <c r="AK25" s="47">
        <v>12</v>
      </c>
      <c r="AL25" s="76">
        <f t="shared" si="12"/>
        <v>59</v>
      </c>
      <c r="AM25" s="44"/>
      <c r="AN25" s="77">
        <f t="shared" si="13"/>
        <v>0</v>
      </c>
      <c r="AO25" s="50">
        <f t="shared" si="14"/>
        <v>0</v>
      </c>
      <c r="AP25" s="50"/>
      <c r="AQ25" s="69">
        <v>10</v>
      </c>
      <c r="AR25" s="75">
        <f t="shared" si="15"/>
        <v>69</v>
      </c>
      <c r="AS25" s="44"/>
      <c r="AT25" s="77">
        <f t="shared" si="16"/>
        <v>0</v>
      </c>
      <c r="AU25" s="50">
        <f t="shared" si="17"/>
        <v>0</v>
      </c>
      <c r="AV25" s="50"/>
      <c r="AW25" s="69">
        <v>13</v>
      </c>
      <c r="AX25" s="75">
        <f t="shared" si="18"/>
        <v>82</v>
      </c>
      <c r="AY25" s="62">
        <f t="shared" si="19"/>
        <v>67</v>
      </c>
    </row>
    <row r="26" spans="1:51" ht="19.5" customHeight="1">
      <c r="A26" s="32">
        <v>13</v>
      </c>
      <c r="B26" s="64" t="s">
        <v>45</v>
      </c>
      <c r="C26" s="65">
        <v>9</v>
      </c>
      <c r="D26" s="131" t="s">
        <v>30</v>
      </c>
      <c r="E26" s="144" t="s">
        <v>51</v>
      </c>
      <c r="F26" s="35"/>
      <c r="G26" s="79" t="s">
        <v>32</v>
      </c>
      <c r="H26" s="68">
        <v>1</v>
      </c>
      <c r="I26" s="38">
        <f t="shared" si="0"/>
        <v>0</v>
      </c>
      <c r="J26" s="39"/>
      <c r="K26" s="40">
        <f t="shared" si="1"/>
        <v>0</v>
      </c>
      <c r="L26" s="41">
        <f t="shared" si="2"/>
        <v>0</v>
      </c>
      <c r="M26" s="44" t="s">
        <v>64</v>
      </c>
      <c r="N26" s="163">
        <v>15</v>
      </c>
      <c r="O26" s="44"/>
      <c r="P26" s="70"/>
      <c r="Q26" s="46"/>
      <c r="R26" s="71" t="s">
        <v>64</v>
      </c>
      <c r="S26" s="47">
        <v>15</v>
      </c>
      <c r="T26" s="72">
        <f t="shared" si="3"/>
        <v>30</v>
      </c>
      <c r="U26" s="71"/>
      <c r="V26" s="73">
        <f t="shared" si="4"/>
        <v>0</v>
      </c>
      <c r="W26" s="50">
        <f t="shared" si="5"/>
        <v>0</v>
      </c>
      <c r="X26" s="74"/>
      <c r="Y26" s="52">
        <v>13</v>
      </c>
      <c r="Z26" s="75">
        <f t="shared" si="6"/>
        <v>43</v>
      </c>
      <c r="AA26" s="71"/>
      <c r="AB26" s="73">
        <f t="shared" si="7"/>
        <v>0</v>
      </c>
      <c r="AC26" s="50">
        <f t="shared" si="8"/>
        <v>0</v>
      </c>
      <c r="AD26" s="74"/>
      <c r="AE26" s="52">
        <v>14</v>
      </c>
      <c r="AF26" s="75">
        <f t="shared" si="9"/>
        <v>57</v>
      </c>
      <c r="AG26" s="44"/>
      <c r="AH26" s="54">
        <f t="shared" si="10"/>
        <v>0</v>
      </c>
      <c r="AI26" s="50">
        <f t="shared" si="11"/>
        <v>0</v>
      </c>
      <c r="AJ26" s="55"/>
      <c r="AK26" s="47">
        <v>13</v>
      </c>
      <c r="AL26" s="76">
        <f t="shared" si="12"/>
        <v>70</v>
      </c>
      <c r="AM26" s="44"/>
      <c r="AN26" s="77">
        <f t="shared" si="13"/>
        <v>0</v>
      </c>
      <c r="AO26" s="50">
        <f t="shared" si="14"/>
        <v>0</v>
      </c>
      <c r="AP26" s="50"/>
      <c r="AQ26" s="69">
        <v>13</v>
      </c>
      <c r="AR26" s="75">
        <f t="shared" si="15"/>
        <v>83</v>
      </c>
      <c r="AS26" s="44"/>
      <c r="AT26" s="77">
        <f t="shared" si="16"/>
        <v>0</v>
      </c>
      <c r="AU26" s="50">
        <f t="shared" si="17"/>
        <v>0</v>
      </c>
      <c r="AV26" s="50"/>
      <c r="AW26" s="69">
        <v>10</v>
      </c>
      <c r="AX26" s="75">
        <f t="shared" si="18"/>
        <v>93</v>
      </c>
      <c r="AY26" s="62">
        <f t="shared" si="19"/>
        <v>78</v>
      </c>
    </row>
    <row r="27" spans="1:51" ht="19.5" customHeight="1">
      <c r="A27" s="103">
        <v>14</v>
      </c>
      <c r="B27" s="117" t="s">
        <v>47</v>
      </c>
      <c r="C27" s="104">
        <v>13</v>
      </c>
      <c r="D27" s="132" t="s">
        <v>30</v>
      </c>
      <c r="E27" s="146" t="s">
        <v>61</v>
      </c>
      <c r="F27" s="105"/>
      <c r="G27" s="106" t="s">
        <v>32</v>
      </c>
      <c r="H27" s="107">
        <v>1</v>
      </c>
      <c r="I27" s="108">
        <f t="shared" si="0"/>
        <v>0</v>
      </c>
      <c r="J27" s="109"/>
      <c r="K27" s="110">
        <f t="shared" si="1"/>
        <v>0</v>
      </c>
      <c r="L27" s="111">
        <f t="shared" si="2"/>
        <v>0</v>
      </c>
      <c r="M27" s="112"/>
      <c r="N27" s="113">
        <v>12</v>
      </c>
      <c r="O27" s="112"/>
      <c r="P27" s="114"/>
      <c r="Q27" s="115"/>
      <c r="R27" s="112" t="s">
        <v>64</v>
      </c>
      <c r="S27" s="166">
        <v>15</v>
      </c>
      <c r="T27" s="116">
        <f t="shared" si="3"/>
        <v>27</v>
      </c>
      <c r="U27" s="119"/>
      <c r="V27" s="120">
        <f t="shared" si="4"/>
        <v>0</v>
      </c>
      <c r="W27" s="121">
        <f t="shared" si="5"/>
        <v>0</v>
      </c>
      <c r="X27" s="134"/>
      <c r="Y27" s="123">
        <v>14</v>
      </c>
      <c r="Z27" s="116">
        <f t="shared" si="6"/>
        <v>41</v>
      </c>
      <c r="AA27" s="119"/>
      <c r="AB27" s="120">
        <f t="shared" si="7"/>
        <v>0</v>
      </c>
      <c r="AC27" s="121">
        <f t="shared" si="8"/>
        <v>0</v>
      </c>
      <c r="AD27" s="122"/>
      <c r="AE27" s="123">
        <v>12</v>
      </c>
      <c r="AF27" s="116">
        <f t="shared" si="9"/>
        <v>53</v>
      </c>
      <c r="AG27" s="112"/>
      <c r="AH27" s="124">
        <f t="shared" si="10"/>
        <v>0</v>
      </c>
      <c r="AI27" s="121">
        <f t="shared" si="11"/>
        <v>0</v>
      </c>
      <c r="AJ27" s="125" t="s">
        <v>64</v>
      </c>
      <c r="AK27" s="126">
        <v>15</v>
      </c>
      <c r="AL27" s="127">
        <f t="shared" si="12"/>
        <v>68</v>
      </c>
      <c r="AM27" s="112"/>
      <c r="AN27" s="128">
        <f t="shared" si="13"/>
        <v>0</v>
      </c>
      <c r="AO27" s="121">
        <f t="shared" si="14"/>
        <v>0</v>
      </c>
      <c r="AP27" s="121"/>
      <c r="AQ27" s="113">
        <v>12</v>
      </c>
      <c r="AR27" s="116">
        <f t="shared" si="15"/>
        <v>80</v>
      </c>
      <c r="AS27" s="112"/>
      <c r="AT27" s="128">
        <f t="shared" si="16"/>
        <v>0</v>
      </c>
      <c r="AU27" s="121">
        <f t="shared" si="17"/>
        <v>0</v>
      </c>
      <c r="AV27" s="121"/>
      <c r="AW27" s="113">
        <v>14</v>
      </c>
      <c r="AX27" s="116">
        <f t="shared" si="18"/>
        <v>94</v>
      </c>
      <c r="AY27" s="129">
        <f t="shared" si="19"/>
        <v>79</v>
      </c>
    </row>
    <row r="28" spans="1:51" ht="19.5" customHeight="1" thickBot="1">
      <c r="A28" s="82" t="s">
        <v>95</v>
      </c>
      <c r="B28" s="94" t="s">
        <v>52</v>
      </c>
      <c r="C28" s="95">
        <v>16</v>
      </c>
      <c r="D28" s="133" t="s">
        <v>30</v>
      </c>
      <c r="E28" s="147" t="s">
        <v>53</v>
      </c>
      <c r="F28" s="96"/>
      <c r="G28" s="97" t="s">
        <v>54</v>
      </c>
      <c r="H28" s="98">
        <v>0</v>
      </c>
      <c r="I28" s="99">
        <f t="shared" si="0"/>
        <v>0</v>
      </c>
      <c r="J28" s="100"/>
      <c r="K28" s="83">
        <f t="shared" si="1"/>
        <v>0</v>
      </c>
      <c r="L28" s="101">
        <f t="shared" si="2"/>
        <v>0</v>
      </c>
      <c r="M28" s="85"/>
      <c r="N28" s="86">
        <v>2</v>
      </c>
      <c r="O28" s="85"/>
      <c r="P28" s="84"/>
      <c r="Q28" s="102"/>
      <c r="R28" s="85"/>
      <c r="S28" s="86">
        <v>1</v>
      </c>
      <c r="T28" s="87">
        <f t="shared" si="3"/>
        <v>3</v>
      </c>
      <c r="U28" s="85"/>
      <c r="V28" s="88">
        <f t="shared" si="4"/>
        <v>0</v>
      </c>
      <c r="W28" s="92">
        <f t="shared" si="5"/>
        <v>0</v>
      </c>
      <c r="X28" s="89"/>
      <c r="Y28" s="90">
        <v>1</v>
      </c>
      <c r="Z28" s="87">
        <f t="shared" si="6"/>
        <v>4</v>
      </c>
      <c r="AA28" s="85"/>
      <c r="AB28" s="88">
        <f t="shared" si="7"/>
        <v>0</v>
      </c>
      <c r="AC28" s="92">
        <f t="shared" si="8"/>
        <v>0</v>
      </c>
      <c r="AD28" s="89"/>
      <c r="AE28" s="90">
        <v>1</v>
      </c>
      <c r="AF28" s="87">
        <f t="shared" si="9"/>
        <v>5</v>
      </c>
      <c r="AG28" s="85"/>
      <c r="AH28" s="91">
        <f t="shared" si="10"/>
        <v>0</v>
      </c>
      <c r="AI28" s="92">
        <f t="shared" si="11"/>
        <v>0</v>
      </c>
      <c r="AJ28" s="92"/>
      <c r="AK28" s="86">
        <v>1</v>
      </c>
      <c r="AL28" s="118">
        <f t="shared" si="12"/>
        <v>6</v>
      </c>
      <c r="AM28" s="85"/>
      <c r="AN28" s="91">
        <f t="shared" si="13"/>
        <v>0</v>
      </c>
      <c r="AO28" s="92">
        <f t="shared" si="14"/>
        <v>0</v>
      </c>
      <c r="AP28" s="92"/>
      <c r="AQ28" s="86">
        <v>1</v>
      </c>
      <c r="AR28" s="87">
        <f t="shared" si="15"/>
        <v>7</v>
      </c>
      <c r="AS28" s="85"/>
      <c r="AT28" s="91">
        <f t="shared" si="16"/>
        <v>0</v>
      </c>
      <c r="AU28" s="92">
        <f t="shared" si="17"/>
        <v>0</v>
      </c>
      <c r="AV28" s="92"/>
      <c r="AW28" s="86">
        <v>1</v>
      </c>
      <c r="AX28" s="87">
        <f t="shared" si="18"/>
        <v>8</v>
      </c>
      <c r="AY28" s="130">
        <f t="shared" si="19"/>
        <v>6</v>
      </c>
    </row>
    <row r="29" ht="13.5" thickTop="1"/>
  </sheetData>
  <sheetProtection/>
  <mergeCells count="39">
    <mergeCell ref="B4:C4"/>
    <mergeCell ref="B5:C5"/>
    <mergeCell ref="B6:C6"/>
    <mergeCell ref="B7:C7"/>
    <mergeCell ref="B8:C8"/>
    <mergeCell ref="O5:P5"/>
    <mergeCell ref="R5:S5"/>
    <mergeCell ref="AS12:AW12"/>
    <mergeCell ref="AX12:AX13"/>
    <mergeCell ref="M3:N3"/>
    <mergeCell ref="R3:S3"/>
    <mergeCell ref="M4:N4"/>
    <mergeCell ref="R4:S4"/>
    <mergeCell ref="M6:N6"/>
    <mergeCell ref="R6:S6"/>
    <mergeCell ref="A12:A13"/>
    <mergeCell ref="B12:B13"/>
    <mergeCell ref="C12:C13"/>
    <mergeCell ref="D12:D13"/>
    <mergeCell ref="J5:K5"/>
    <mergeCell ref="M5:N5"/>
    <mergeCell ref="J12:N12"/>
    <mergeCell ref="B9:C9"/>
    <mergeCell ref="B10:C10"/>
    <mergeCell ref="T12:T13"/>
    <mergeCell ref="U12:Y12"/>
    <mergeCell ref="Z12:Z13"/>
    <mergeCell ref="AA12:AE12"/>
    <mergeCell ref="E12:E13"/>
    <mergeCell ref="F12:F13"/>
    <mergeCell ref="G12:G13"/>
    <mergeCell ref="H12:H13"/>
    <mergeCell ref="O12:S12"/>
    <mergeCell ref="AR12:AR13"/>
    <mergeCell ref="AY12:AY13"/>
    <mergeCell ref="AF12:AF13"/>
    <mergeCell ref="AG12:AK12"/>
    <mergeCell ref="AL12:AL13"/>
    <mergeCell ref="AM12:AQ12"/>
  </mergeCells>
  <conditionalFormatting sqref="M23:M28 AH14:AH28 AN14:AN28 AB14:AB28 V14:V28 P14:P28 K14:K28 AT14:AT28">
    <cfRule type="cellIs" priority="1" dxfId="0" operator="equal" stopIfTrue="1">
      <formula>"NULL"</formula>
    </cfRule>
  </conditionalFormatting>
  <printOptions horizontalCentered="1"/>
  <pageMargins left="0.51" right="0.51" top="0.65" bottom="0.25" header="0.21" footer="0.39"/>
  <pageSetup horizontalDpi="300" verticalDpi="300" orientation="landscape" paperSize="9" scale="95" r:id="rId1"/>
  <headerFooter alignWithMargins="0">
    <oddFooter>&amp;L     Kukljica, 21.09.2010.&amp;C&amp;P/&amp;N&amp;RYacht Club Zadar / REGATNI ODBOR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TORETE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 Penjalov</dc:creator>
  <cp:keywords/>
  <dc:description/>
  <cp:lastModifiedBy>Luka Renko</cp:lastModifiedBy>
  <cp:lastPrinted>2010-09-21T17:24:49Z</cp:lastPrinted>
  <dcterms:created xsi:type="dcterms:W3CDTF">2002-01-01T10:22:35Z</dcterms:created>
  <dcterms:modified xsi:type="dcterms:W3CDTF">2010-10-18T21:16:32Z</dcterms:modified>
  <cp:category/>
  <cp:version/>
  <cp:contentType/>
  <cp:contentStatus/>
</cp:coreProperties>
</file>